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1" firstSheet="1" activeTab="5"/>
  </bookViews>
  <sheets>
    <sheet name="Sheet10" sheetId="10" state="hidden" r:id="rId1"/>
    <sheet name="泰山街道核查明细表" sheetId="12" r:id="rId2"/>
    <sheet name="盘城街道核查明细表" sheetId="14" r:id="rId3"/>
    <sheet name="长芦街道核查明细表" sheetId="16" r:id="rId4"/>
    <sheet name="葛塘街道核查明细表-小麦还田" sheetId="9" r:id="rId5"/>
    <sheet name="葛塘街道核查明细表-油菜还田" sheetId="17" r:id="rId6"/>
  </sheets>
  <definedNames>
    <definedName name="_xlnm._FilterDatabase" localSheetId="3" hidden="1">长芦街道核查明细表!$A$3:$M$109</definedName>
    <definedName name="_xlnm._FilterDatabase" localSheetId="4" hidden="1">'葛塘街道核查明细表-小麦还田'!$A$5:$L$148</definedName>
    <definedName name="_xlnm._FilterDatabase" localSheetId="2" hidden="1">盘城街道核查明细表!$A$4:$J$29</definedName>
    <definedName name="_xlnm.Print_Area" localSheetId="4">'葛塘街道核查明细表-小麦还田'!$A$1:$G$161</definedName>
    <definedName name="_xlnm.Print_Area" localSheetId="5">'葛塘街道核查明细表-油菜还田'!$A$1:$G$16</definedName>
    <definedName name="_xlnm.Print_Area" localSheetId="2">盘城街道核查明细表!$A$1:$G$37</definedName>
    <definedName name="_xlnm.Print_Area" localSheetId="1">泰山街道核查明细表!$A$1:$G$16</definedName>
    <definedName name="_xlnm.Print_Area" localSheetId="3">长芦街道核查明细表!$A$1:$G$118</definedName>
    <definedName name="_xlnm.Print_Titles" localSheetId="4">'葛塘街道核查明细表-小麦还田'!$1:$5</definedName>
    <definedName name="_xlnm.Print_Titles" localSheetId="3">长芦街道核查明细表!$1:$3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<sst xmlns="http://schemas.openxmlformats.org/spreadsheetml/2006/main" count="670" uniqueCount="337">
  <si>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年江北新区（）秸秆机械化还田作业补助街道兑付汇总表</t>
    </r>
  </si>
  <si>
    <t>街道年月日</t>
  </si>
  <si>
    <t>序号</t>
  </si>
  <si>
    <t>实际种植户姓名</t>
  </si>
  <si>
    <t>作业地点（村、社区、组）</t>
  </si>
  <si>
    <t>补助面积（亩）核查后</t>
  </si>
  <si>
    <r>
      <rPr>
        <sz val="11"/>
        <color rgb="FF000000"/>
        <rFont val="宋体"/>
        <charset val="134"/>
      </rPr>
      <t>补助标准（元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亩）</t>
    </r>
  </si>
  <si>
    <t>补助金额（元）</t>
  </si>
  <si>
    <r>
      <rPr>
        <sz val="11"/>
        <color rgb="FF000000"/>
        <rFont val="宋体"/>
        <charset val="134"/>
      </rPr>
      <t>一卡通账号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或银行账号</t>
    </r>
    <r>
      <rPr>
        <sz val="11"/>
        <color rgb="FF000000"/>
        <rFont val="Times New Roman"/>
        <charset val="134"/>
      </rPr>
      <t>)</t>
    </r>
  </si>
  <si>
    <t>补助对象联系电话</t>
  </si>
  <si>
    <t>　南京安源建设有限公司</t>
  </si>
  <si>
    <t>盘城街道永丰社区　转沟溪组</t>
  </si>
  <si>
    <t>　陈万山</t>
  </si>
  <si>
    <t>新华社区下张组　</t>
  </si>
  <si>
    <t>陈德平　</t>
  </si>
  <si>
    <t>　渡桥社区车家斗门组</t>
  </si>
  <si>
    <t>陈甲银　</t>
  </si>
  <si>
    <t>渡桥社区车家斗门组　</t>
  </si>
  <si>
    <t>江苏格冠农林科技集团</t>
  </si>
  <si>
    <t>渡桥社区河王组　</t>
  </si>
  <si>
    <t>有限公司　</t>
  </si>
  <si>
    <t>郑爱兰　</t>
  </si>
  <si>
    <t>落桥社区大庄组　</t>
  </si>
  <si>
    <t>刘正华　</t>
  </si>
  <si>
    <r>
      <rPr>
        <sz val="11"/>
        <color rgb="FF000000"/>
        <rFont val="方正黑体_GBK"/>
        <charset val="134"/>
      </rPr>
      <t>落桥社区大庄组</t>
    </r>
    <r>
      <rPr>
        <sz val="11"/>
        <color rgb="FF000000"/>
        <rFont val="宋体"/>
        <charset val="134"/>
      </rPr>
      <t>　</t>
    </r>
  </si>
  <si>
    <t>金有军</t>
  </si>
  <si>
    <t>陈华庭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</si>
  <si>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前韦、中李、沙地</t>
    </r>
  </si>
  <si>
    <t>陈德平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</si>
  <si>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潘董、汪庄、中韦、后韦</t>
    </r>
  </si>
  <si>
    <t>陈万山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</si>
  <si>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许家大营、陈庄、潭子口</t>
    </r>
  </si>
  <si>
    <t>邱永平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</si>
  <si>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西埂余</t>
    </r>
  </si>
  <si>
    <t>田兆成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</si>
  <si>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前韦</t>
    </r>
  </si>
  <si>
    <t>潘相明</t>
  </si>
  <si>
    <r>
      <rPr>
        <sz val="11"/>
        <color rgb="FF000000"/>
        <rFont val="宋体"/>
        <charset val="134"/>
      </rPr>
      <t>双城社区</t>
    </r>
    <r>
      <rPr>
        <sz val="11"/>
        <color rgb="FF000000"/>
        <rFont val="方正黑体_GBK"/>
        <charset val="134"/>
      </rPr>
      <t>外三水</t>
    </r>
  </si>
  <si>
    <t>合计</t>
  </si>
  <si>
    <t>填表人签字：审核人签字：批准人签字：街道盖章：</t>
  </si>
  <si>
    <r>
      <rPr>
        <sz val="11"/>
        <color rgb="FF000000"/>
        <rFont val="宋体"/>
        <charset val="134"/>
      </rPr>
      <t>备注：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此表由街道按社区（村）进行到户统计。</t>
    </r>
  </si>
  <si>
    <r>
      <rPr>
        <sz val="11"/>
        <color rgb="FF000000"/>
        <rFont val="Times New Roman"/>
        <charset val="134"/>
      </rPr>
      <t xml:space="preserve">      2.</t>
    </r>
    <r>
      <rPr>
        <sz val="11"/>
        <color rgb="FF000000"/>
        <rFont val="宋体"/>
        <charset val="134"/>
      </rPr>
      <t>此表（可附页）一式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份，街道存档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份，上报区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份（同时上报电子档）。</t>
    </r>
  </si>
  <si>
    <t>2024年江北新区夏季（小麦）秸秆机械化还田补助面积清册</t>
  </si>
  <si>
    <t>街道：泰山街道</t>
  </si>
  <si>
    <t>补助作业对象</t>
  </si>
  <si>
    <t>作业地点（组）</t>
  </si>
  <si>
    <t>申报还田面积（亩）</t>
  </si>
  <si>
    <t>核查确认面积（亩）</t>
  </si>
  <si>
    <t>核减面积（亩）</t>
  </si>
  <si>
    <t>备注</t>
  </si>
  <si>
    <t>一</t>
  </si>
  <si>
    <t>花旗村</t>
  </si>
  <si>
    <t>罗振琴</t>
  </si>
  <si>
    <t>花旗村东二组</t>
  </si>
  <si>
    <t>邵名文</t>
  </si>
  <si>
    <t>花旗村东一组</t>
  </si>
  <si>
    <t>街道：盘城街道</t>
  </si>
  <si>
    <t>永丰社区</t>
  </si>
  <si>
    <t xml:space="preserve"> </t>
  </si>
  <si>
    <t>南京安源建设有限公司</t>
  </si>
  <si>
    <t>转沟溪组</t>
  </si>
  <si>
    <t>小计</t>
  </si>
  <si>
    <t>二</t>
  </si>
  <si>
    <t>新华社区</t>
  </si>
  <si>
    <t>张组　</t>
  </si>
  <si>
    <t>三</t>
  </si>
  <si>
    <t>渡桥社区</t>
  </si>
  <si>
    <t>车家斗门组</t>
  </si>
  <si>
    <t>车家斗门组　</t>
  </si>
  <si>
    <t>江苏格冠农林科技集团有限公司</t>
  </si>
  <si>
    <t>河王组　</t>
  </si>
  <si>
    <t>四</t>
  </si>
  <si>
    <t>落桥社区</t>
  </si>
  <si>
    <t>大庄组　</t>
  </si>
  <si>
    <r>
      <rPr>
        <sz val="24"/>
        <rFont val="方正仿宋_GBK"/>
        <charset val="134"/>
      </rPr>
      <t>大庄组</t>
    </r>
    <r>
      <rPr>
        <sz val="24"/>
        <color rgb="FF000000"/>
        <rFont val="方正仿宋_GBK"/>
        <charset val="134"/>
      </rPr>
      <t>　</t>
    </r>
  </si>
  <si>
    <t>五</t>
  </si>
  <si>
    <t>双城社区</t>
  </si>
  <si>
    <t>前韦、中李、沙地</t>
  </si>
  <si>
    <t>潘董、汪庄、中韦、后韦</t>
  </si>
  <si>
    <t>核减：育秧田3.28亩</t>
  </si>
  <si>
    <t>许家大营、陈庄、潭子口</t>
  </si>
  <si>
    <t>西埂余</t>
  </si>
  <si>
    <t>前韦</t>
  </si>
  <si>
    <t>外三水</t>
  </si>
  <si>
    <t>街道：长芦街道</t>
  </si>
  <si>
    <t>玉带村</t>
  </si>
  <si>
    <t>陈卫</t>
  </si>
  <si>
    <t>现场核查</t>
  </si>
  <si>
    <t>王可道</t>
  </si>
  <si>
    <t>电话核查</t>
  </si>
  <si>
    <t>万小光</t>
  </si>
  <si>
    <t>刘明春</t>
  </si>
  <si>
    <t>占比</t>
  </si>
  <si>
    <t>刘虎</t>
  </si>
  <si>
    <t>卢正标</t>
  </si>
  <si>
    <t>许祥</t>
  </si>
  <si>
    <t>王刘飞</t>
  </si>
  <si>
    <t>冯树兵</t>
  </si>
  <si>
    <t>徐春光</t>
  </si>
  <si>
    <t>袁春旺</t>
  </si>
  <si>
    <t>陈也贵</t>
  </si>
  <si>
    <t>万有云</t>
  </si>
  <si>
    <t>谢远海</t>
  </si>
  <si>
    <t>谢远彬</t>
  </si>
  <si>
    <t>马文军</t>
  </si>
  <si>
    <t>周庭金</t>
  </si>
  <si>
    <t>新犁村</t>
  </si>
  <si>
    <t>张凤华</t>
  </si>
  <si>
    <t>段宋超</t>
  </si>
  <si>
    <t>王举方</t>
  </si>
  <si>
    <t>史方利</t>
  </si>
  <si>
    <t>顾明亮</t>
  </si>
  <si>
    <t>孙成龙</t>
  </si>
  <si>
    <t>高步军</t>
  </si>
  <si>
    <t>王俊如</t>
  </si>
  <si>
    <t>周开杰</t>
  </si>
  <si>
    <t>徐子传</t>
  </si>
  <si>
    <t>核减育秧田</t>
  </si>
  <si>
    <t>席明军</t>
  </si>
  <si>
    <t>高如会</t>
  </si>
  <si>
    <t>钱浩</t>
  </si>
  <si>
    <t>曾春林</t>
  </si>
  <si>
    <t>马士雨</t>
  </si>
  <si>
    <t>何文军</t>
  </si>
  <si>
    <t>葛井东</t>
  </si>
  <si>
    <t>陈士快</t>
  </si>
  <si>
    <t>徐子广</t>
  </si>
  <si>
    <t>纪士勇</t>
  </si>
  <si>
    <t>冯祥</t>
  </si>
  <si>
    <t>孙西达</t>
  </si>
  <si>
    <t>朱发权</t>
  </si>
  <si>
    <t>小摆渡村</t>
  </si>
  <si>
    <t>季刚华</t>
  </si>
  <si>
    <t>赵少桂</t>
  </si>
  <si>
    <t>李秀龙</t>
  </si>
  <si>
    <t>李苏</t>
  </si>
  <si>
    <t>张贵永</t>
  </si>
  <si>
    <t>巩开军</t>
  </si>
  <si>
    <t>王安成</t>
  </si>
  <si>
    <t>徐明春</t>
  </si>
  <si>
    <t>封其武</t>
  </si>
  <si>
    <t>通江集村</t>
  </si>
  <si>
    <t>卞华山</t>
  </si>
  <si>
    <t>葛盼亮</t>
  </si>
  <si>
    <t>王用广</t>
  </si>
  <si>
    <t>王军</t>
  </si>
  <si>
    <t>武传周</t>
  </si>
  <si>
    <t>冯根祥</t>
  </si>
  <si>
    <t>滨江村</t>
  </si>
  <si>
    <t>孙龙成</t>
  </si>
  <si>
    <t>扣除不达标还田面积</t>
  </si>
  <si>
    <t>谷惠山</t>
  </si>
  <si>
    <t>陆明启</t>
  </si>
  <si>
    <t>冯根利</t>
  </si>
  <si>
    <t>林华三</t>
  </si>
  <si>
    <t>徐会议</t>
  </si>
  <si>
    <t>梁建好</t>
  </si>
  <si>
    <t>梁建军</t>
  </si>
  <si>
    <t>何文进</t>
  </si>
  <si>
    <t>李宝雷</t>
  </si>
  <si>
    <t>梁建德</t>
  </si>
  <si>
    <t>王传财</t>
  </si>
  <si>
    <t>李明星</t>
  </si>
  <si>
    <t>朱传荣</t>
  </si>
  <si>
    <t>杨永兴</t>
  </si>
  <si>
    <t>六</t>
  </si>
  <si>
    <t>白玉社区</t>
  </si>
  <si>
    <t>单文艺</t>
  </si>
  <si>
    <t>刘守俊</t>
  </si>
  <si>
    <t>徐响</t>
  </si>
  <si>
    <t>赵东华</t>
  </si>
  <si>
    <t>李冠军</t>
  </si>
  <si>
    <t>王兴红</t>
  </si>
  <si>
    <t xml:space="preserve">2024年江北新区夏季（小麦）秸秆机械化还田补助面积清册
</t>
  </si>
  <si>
    <t>街道：葛塘街道</t>
  </si>
  <si>
    <t>长城村</t>
  </si>
  <si>
    <t>郑长跃</t>
  </si>
  <si>
    <t>大桥组</t>
  </si>
  <si>
    <t>成世全</t>
  </si>
  <si>
    <t>成世安</t>
  </si>
  <si>
    <t>成世平</t>
  </si>
  <si>
    <t>成祥勇</t>
  </si>
  <si>
    <t>成世和</t>
  </si>
  <si>
    <t>郑庆祥</t>
  </si>
  <si>
    <t>郑庆义</t>
  </si>
  <si>
    <t>成金翠</t>
  </si>
  <si>
    <t>姜坝田</t>
  </si>
  <si>
    <t>成小斌</t>
  </si>
  <si>
    <t>梁治山</t>
  </si>
  <si>
    <t>李宗斌</t>
  </si>
  <si>
    <t>余克红</t>
  </si>
  <si>
    <t>梁浩</t>
  </si>
  <si>
    <t>梁柱</t>
  </si>
  <si>
    <t>孔凡龙</t>
  </si>
  <si>
    <t>狄恒祥</t>
  </si>
  <si>
    <t xml:space="preserve">王营组 </t>
  </si>
  <si>
    <t>张胜洪</t>
  </si>
  <si>
    <t>宋仕琴</t>
  </si>
  <si>
    <t>周德金</t>
  </si>
  <si>
    <t>周德培</t>
  </si>
  <si>
    <t>徐寿华</t>
  </si>
  <si>
    <t>周德祥</t>
  </si>
  <si>
    <t>吴学梅</t>
  </si>
  <si>
    <t>周兵</t>
  </si>
  <si>
    <t>李玉海</t>
  </si>
  <si>
    <t>保桥组</t>
  </si>
  <si>
    <t>李学志</t>
  </si>
  <si>
    <t>倪德云</t>
  </si>
  <si>
    <t>高学满</t>
  </si>
  <si>
    <t>高学朋</t>
  </si>
  <si>
    <t>蔡加明</t>
  </si>
  <si>
    <t>滁河组</t>
  </si>
  <si>
    <t>周晓龙</t>
  </si>
  <si>
    <t>刘福明</t>
  </si>
  <si>
    <t>大路组</t>
  </si>
  <si>
    <t>胡云龙</t>
  </si>
  <si>
    <t>王永富</t>
  </si>
  <si>
    <t>张金和</t>
  </si>
  <si>
    <t>李云组</t>
  </si>
  <si>
    <t>郑德凤</t>
  </si>
  <si>
    <t>王继成</t>
  </si>
  <si>
    <t>张庄新村组</t>
  </si>
  <si>
    <t>吴兆兰</t>
  </si>
  <si>
    <t>后吴组</t>
  </si>
  <si>
    <t>郝志强</t>
  </si>
  <si>
    <t>黄庄组</t>
  </si>
  <si>
    <t>黄永年</t>
  </si>
  <si>
    <t>史洪发</t>
  </si>
  <si>
    <t>陈学伟</t>
  </si>
  <si>
    <t>七里组</t>
  </si>
  <si>
    <t>顾克四</t>
  </si>
  <si>
    <t>大户</t>
  </si>
  <si>
    <t>王庆兵</t>
  </si>
  <si>
    <t>邢明虎</t>
  </si>
  <si>
    <t>王学猛</t>
  </si>
  <si>
    <t>许晓群</t>
  </si>
  <si>
    <t>成金龙</t>
  </si>
  <si>
    <t>宋亚兵</t>
  </si>
  <si>
    <t>江苏弘霖农业科技发展有限公司</t>
  </si>
  <si>
    <t>前程村</t>
  </si>
  <si>
    <t>芮东明</t>
  </si>
  <si>
    <t>杨加楼</t>
  </si>
  <si>
    <t>接待寺社区</t>
  </si>
  <si>
    <t>许昌国</t>
  </si>
  <si>
    <t>小陈甲庄老云</t>
  </si>
  <si>
    <t>陆庄</t>
  </si>
  <si>
    <t>高维军</t>
  </si>
  <si>
    <t>小史组金黄</t>
  </si>
  <si>
    <t xml:space="preserve">谢均利  
</t>
  </si>
  <si>
    <t>杨庄组</t>
  </si>
  <si>
    <t>大戴组</t>
  </si>
  <si>
    <t>崔凤华</t>
  </si>
  <si>
    <t>大周小周组西林组</t>
  </si>
  <si>
    <t>谢进</t>
  </si>
  <si>
    <t>林楼组</t>
  </si>
  <si>
    <t>周天伦</t>
  </si>
  <si>
    <t>大周</t>
  </si>
  <si>
    <t>周正龙</t>
  </si>
  <si>
    <t>周正虎</t>
  </si>
  <si>
    <t>周元飞</t>
  </si>
  <si>
    <t>林承芳</t>
  </si>
  <si>
    <t>周元柏</t>
  </si>
  <si>
    <t>周正黄</t>
  </si>
  <si>
    <t>周正国</t>
  </si>
  <si>
    <t>袁兆永</t>
  </si>
  <si>
    <t>袁学兵</t>
  </si>
  <si>
    <t>朱世华</t>
  </si>
  <si>
    <t>周元丰</t>
  </si>
  <si>
    <t>王朝秀</t>
  </si>
  <si>
    <t>周旭如</t>
  </si>
  <si>
    <t>周正功</t>
  </si>
  <si>
    <t>西林</t>
  </si>
  <si>
    <t>周建荣</t>
  </si>
  <si>
    <t>周元伦</t>
  </si>
  <si>
    <t>杨昌刚</t>
  </si>
  <si>
    <t>周元仓</t>
  </si>
  <si>
    <t>周元涛</t>
  </si>
  <si>
    <t>周建忠</t>
  </si>
  <si>
    <t>刘盛楠</t>
  </si>
  <si>
    <t>周建文</t>
  </si>
  <si>
    <t>周汉良</t>
  </si>
  <si>
    <t>张学天</t>
  </si>
  <si>
    <t>林楼</t>
  </si>
  <si>
    <t>余传武</t>
  </si>
  <si>
    <t>胡秀华</t>
  </si>
  <si>
    <t>戴建业</t>
  </si>
  <si>
    <t>张学儒</t>
  </si>
  <si>
    <t>周正金</t>
  </si>
  <si>
    <t>戴发成</t>
  </si>
  <si>
    <t>林丰</t>
  </si>
  <si>
    <t>林涛</t>
  </si>
  <si>
    <t>任世伟</t>
  </si>
  <si>
    <t>袁维柱</t>
  </si>
  <si>
    <t>甲庄</t>
  </si>
  <si>
    <t>陈加作</t>
  </si>
  <si>
    <t>苏学娥</t>
  </si>
  <si>
    <t>徐连山</t>
  </si>
  <si>
    <t>李文彬</t>
  </si>
  <si>
    <t>李文忠</t>
  </si>
  <si>
    <t xml:space="preserve">陈加权 </t>
  </si>
  <si>
    <t>陈加龙</t>
  </si>
  <si>
    <t>陈加元</t>
  </si>
  <si>
    <t>陈加洲</t>
  </si>
  <si>
    <t>陈加强</t>
  </si>
  <si>
    <t>李德进</t>
  </si>
  <si>
    <t>李德付</t>
  </si>
  <si>
    <t>贺安成</t>
  </si>
  <si>
    <t>官塘河社区</t>
  </si>
  <si>
    <t>袁长标</t>
  </si>
  <si>
    <t>官塘河</t>
  </si>
  <si>
    <t>张广亚</t>
  </si>
  <si>
    <t>王吉栋</t>
  </si>
  <si>
    <t>郭吉春</t>
  </si>
  <si>
    <t>赵时春</t>
  </si>
  <si>
    <t>杨华</t>
  </si>
  <si>
    <t>贺庆军</t>
  </si>
  <si>
    <t>李国林</t>
  </si>
  <si>
    <t>王华伦</t>
  </si>
  <si>
    <t>李建贵</t>
  </si>
  <si>
    <t>贺标</t>
  </si>
  <si>
    <t>胡忠华</t>
  </si>
  <si>
    <t>朱友学</t>
  </si>
  <si>
    <t>洪炎保</t>
  </si>
  <si>
    <t>油坊</t>
  </si>
  <si>
    <t>周如海</t>
  </si>
  <si>
    <t>风东</t>
  </si>
  <si>
    <t>周风飞</t>
  </si>
  <si>
    <t>张廷柱</t>
  </si>
  <si>
    <t>湛庄</t>
  </si>
  <si>
    <t>周阳年</t>
  </si>
  <si>
    <t>小周</t>
  </si>
  <si>
    <t>袁必金</t>
  </si>
  <si>
    <t>袁组</t>
  </si>
  <si>
    <t>袁文广</t>
  </si>
  <si>
    <t>2024年江北新区夏季（油菜）秸秆机械化还田补助面积清册</t>
  </si>
  <si>
    <t>官塘河村</t>
  </si>
  <si>
    <t>姜上、袁组、徐组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</si>
</sst>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b/>
      <sz val="36"/>
      <color theme="1"/>
      <name val="宋体"/>
      <charset val="134"/>
    </font>
    <font>
      <b/>
      <sz val="36"/>
      <color theme="1"/>
      <name val="方正仿宋_GBK"/>
      <charset val="134"/>
    </font>
    <font>
      <b/>
      <sz val="20"/>
      <color theme="1"/>
      <name val="宋体"/>
      <charset val="134"/>
    </font>
    <font>
      <b/>
      <sz val="20"/>
      <color theme="1"/>
      <name val="方正仿宋_GBK"/>
      <charset val="134"/>
    </font>
    <font>
      <sz val="20"/>
      <color theme="1"/>
      <name val="方正仿宋_GBK"/>
      <charset val="134"/>
    </font>
    <font>
      <sz val="20"/>
      <color theme="1"/>
      <name val="宋体"/>
      <charset val="134"/>
    </font>
    <font>
      <sz val="20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8"/>
      <color theme="1"/>
      <name val="宋体"/>
      <charset val="134"/>
    </font>
    <font>
      <b/>
      <sz val="24"/>
      <color theme="1"/>
      <name val="宋体"/>
      <charset val="134"/>
    </font>
    <font>
      <b/>
      <sz val="24"/>
      <color theme="1"/>
      <name val="方正仿宋_GBK"/>
      <charset val="134"/>
    </font>
    <font>
      <sz val="24"/>
      <color theme="1"/>
      <name val="宋体"/>
      <charset val="134"/>
    </font>
    <font>
      <sz val="24"/>
      <color theme="1"/>
      <name val="方正仿宋_GBK"/>
      <charset val="134"/>
    </font>
    <font>
      <sz val="24"/>
      <name val="宋体"/>
      <charset val="134"/>
    </font>
    <font>
      <sz val="16"/>
      <color theme="1"/>
      <name val="等线"/>
      <charset val="134"/>
      <scheme val="minor"/>
    </font>
    <font>
      <b/>
      <sz val="24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方正仿宋_GBK"/>
      <charset val="134"/>
    </font>
    <font>
      <sz val="11"/>
      <color theme="1"/>
      <name val="宋体"/>
      <charset val="134"/>
    </font>
    <font>
      <b/>
      <sz val="26"/>
      <color theme="1"/>
      <name val="方正仿宋_GBK"/>
      <charset val="134"/>
    </font>
    <font>
      <b/>
      <sz val="26"/>
      <color theme="1"/>
      <name val="宋体"/>
      <charset val="134"/>
    </font>
    <font>
      <b/>
      <sz val="2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方正仿宋_GBK"/>
      <charset val="134"/>
    </font>
    <font>
      <sz val="16"/>
      <name val="宋体"/>
      <charset val="134"/>
    </font>
    <font>
      <sz val="16"/>
      <name val="方正仿宋_GBK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6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6"/>
      <color rgb="FFFF0000"/>
      <name val="宋体"/>
      <charset val="134"/>
    </font>
    <font>
      <sz val="20"/>
      <color theme="1"/>
      <name val="黑体"/>
      <charset val="134"/>
    </font>
    <font>
      <b/>
      <sz val="22"/>
      <color theme="1"/>
      <name val="宋体"/>
      <charset val="134"/>
    </font>
    <font>
      <b/>
      <sz val="22"/>
      <color theme="1"/>
      <name val="方正仿宋_GBK"/>
      <charset val="134"/>
    </font>
    <font>
      <sz val="28"/>
      <color theme="1"/>
      <name val="方正仿宋_GBK"/>
      <charset val="134"/>
    </font>
    <font>
      <sz val="28"/>
      <color theme="1"/>
      <name val="宋体"/>
      <charset val="134"/>
    </font>
    <font>
      <sz val="28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24"/>
      <name val="方正仿宋_GBK"/>
      <charset val="134"/>
    </font>
    <font>
      <b/>
      <sz val="24"/>
      <name val="方正仿宋_GBK"/>
      <charset val="134"/>
    </font>
    <font>
      <b/>
      <sz val="22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sz val="24"/>
      <color rgb="FF000000"/>
      <name val="方正仿宋_GBK"/>
      <charset val="134"/>
    </font>
    <font>
      <b/>
      <sz val="26"/>
      <color theme="1"/>
      <name val="等线"/>
      <charset val="134"/>
      <scheme val="minor"/>
    </font>
    <font>
      <sz val="26"/>
      <color theme="1"/>
      <name val="方正仿宋_GBK"/>
      <charset val="134"/>
    </font>
    <font>
      <sz val="26"/>
      <color theme="1"/>
      <name val="等线"/>
      <charset val="134"/>
      <scheme val="minor"/>
    </font>
    <font>
      <sz val="26"/>
      <color theme="1"/>
      <name val="宋体"/>
      <charset val="134"/>
    </font>
    <font>
      <b/>
      <sz val="11"/>
      <color theme="1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方正黑体_GBK"/>
      <charset val="134"/>
    </font>
    <font>
      <sz val="12"/>
      <color rgb="FF000000"/>
      <name val="方正黑体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6" borderId="24" applyNumberFormat="0" applyAlignment="0" applyProtection="0">
      <alignment vertical="center"/>
    </xf>
    <xf numFmtId="0" fontId="66" fillId="7" borderId="25" applyNumberFormat="0" applyAlignment="0" applyProtection="0">
      <alignment vertical="center"/>
    </xf>
    <xf numFmtId="0" fontId="67" fillId="7" borderId="24" applyNumberFormat="0" applyAlignment="0" applyProtection="0">
      <alignment vertical="center"/>
    </xf>
    <xf numFmtId="0" fontId="68" fillId="8" borderId="26" applyNumberFormat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0"/>
    <xf numFmtId="0" fontId="77" fillId="0" borderId="0"/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0" fontId="12" fillId="0" borderId="1" xfId="3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43" fontId="17" fillId="0" borderId="0" xfId="0" applyNumberFormat="1" applyFont="1">
      <alignment vertical="center"/>
    </xf>
    <xf numFmtId="43" fontId="0" fillId="0" borderId="0" xfId="0" applyNumberForma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3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10" fontId="19" fillId="0" borderId="1" xfId="3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3" fontId="27" fillId="0" borderId="1" xfId="1" applyFont="1" applyBorder="1" applyAlignment="1">
      <alignment horizontal="center" vertical="center" wrapText="1"/>
    </xf>
    <xf numFmtId="43" fontId="25" fillId="0" borderId="1" xfId="0" applyNumberFormat="1" applyFont="1" applyBorder="1" applyAlignment="1">
      <alignment vertical="center" wrapText="1"/>
    </xf>
    <xf numFmtId="49" fontId="28" fillId="0" borderId="1" xfId="52" applyNumberFormat="1" applyFont="1" applyBorder="1" applyAlignment="1">
      <alignment horizontal="center"/>
    </xf>
    <xf numFmtId="49" fontId="28" fillId="0" borderId="1" xfId="51" applyNumberFormat="1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49" applyFont="1" applyBorder="1" applyAlignment="1">
      <alignment horizontal="center" vertical="center" wrapText="1"/>
    </xf>
    <xf numFmtId="0" fontId="26" fillId="2" borderId="1" xfId="49" applyFont="1" applyFill="1" applyBorder="1" applyAlignment="1">
      <alignment horizontal="center" vertical="center" wrapText="1"/>
    </xf>
    <xf numFmtId="43" fontId="25" fillId="0" borderId="1" xfId="1" applyFont="1" applyBorder="1">
      <alignment vertical="center"/>
    </xf>
    <xf numFmtId="0" fontId="25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43" fontId="19" fillId="0" borderId="1" xfId="0" applyNumberFormat="1" applyFont="1" applyBorder="1" applyAlignment="1">
      <alignment horizontal="center" vertical="center"/>
    </xf>
    <xf numFmtId="43" fontId="19" fillId="0" borderId="1" xfId="0" applyNumberFormat="1" applyFont="1" applyBorder="1" applyAlignment="1">
      <alignment vertical="center"/>
    </xf>
    <xf numFmtId="43" fontId="19" fillId="0" borderId="1" xfId="0" applyNumberFormat="1" applyFont="1" applyBorder="1">
      <alignment vertical="center"/>
    </xf>
    <xf numFmtId="10" fontId="19" fillId="0" borderId="1" xfId="3" applyNumberFormat="1" applyFont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43" fontId="25" fillId="0" borderId="1" xfId="0" applyNumberFormat="1" applyFont="1" applyBorder="1">
      <alignment vertical="center"/>
    </xf>
    <xf numFmtId="176" fontId="27" fillId="0" borderId="1" xfId="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43" fontId="0" fillId="3" borderId="0" xfId="0" applyNumberFormat="1" applyFill="1">
      <alignment vertical="center"/>
    </xf>
    <xf numFmtId="10" fontId="0" fillId="0" borderId="0" xfId="3" applyNumberFormat="1" applyFont="1">
      <alignment vertical="center"/>
    </xf>
    <xf numFmtId="10" fontId="0" fillId="3" borderId="0" xfId="3" applyNumberFormat="1" applyFont="1" applyFill="1">
      <alignment vertical="center"/>
    </xf>
    <xf numFmtId="43" fontId="1" fillId="0" borderId="0" xfId="0" applyNumberFormat="1" applyFont="1">
      <alignment vertical="center"/>
    </xf>
    <xf numFmtId="10" fontId="1" fillId="0" borderId="0" xfId="3" applyNumberFormat="1" applyFont="1">
      <alignment vertical="center"/>
    </xf>
    <xf numFmtId="0" fontId="19" fillId="0" borderId="1" xfId="0" applyFont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43" fontId="25" fillId="0" borderId="1" xfId="0" applyNumberFormat="1" applyFont="1" applyBorder="1" applyAlignment="1">
      <alignment horizontal="center" vertical="center"/>
    </xf>
    <xf numFmtId="43" fontId="25" fillId="0" borderId="1" xfId="0" applyNumberFormat="1" applyFont="1" applyBorder="1" applyAlignment="1">
      <alignment vertical="center"/>
    </xf>
    <xf numFmtId="43" fontId="25" fillId="0" borderId="1" xfId="1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/>
    </xf>
    <xf numFmtId="43" fontId="31" fillId="0" borderId="1" xfId="1" applyFont="1" applyBorder="1" applyAlignment="1">
      <alignment horizontal="center" vertical="center"/>
    </xf>
    <xf numFmtId="43" fontId="27" fillId="0" borderId="1" xfId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3" fontId="19" fillId="0" borderId="13" xfId="0" applyNumberFormat="1" applyFont="1" applyBorder="1" applyAlignment="1">
      <alignment horizontal="center" vertical="center"/>
    </xf>
    <xf numFmtId="43" fontId="19" fillId="0" borderId="13" xfId="0" applyNumberFormat="1" applyFont="1" applyBorder="1" applyAlignment="1">
      <alignment vertical="center"/>
    </xf>
    <xf numFmtId="43" fontId="19" fillId="0" borderId="13" xfId="0" applyNumberFormat="1" applyFont="1" applyBorder="1">
      <alignment vertical="center"/>
    </xf>
    <xf numFmtId="0" fontId="19" fillId="0" borderId="14" xfId="0" applyFont="1" applyBorder="1" applyAlignment="1">
      <alignment horizontal="center" vertical="center" wrapText="1"/>
    </xf>
    <xf numFmtId="43" fontId="19" fillId="0" borderId="0" xfId="0" applyNumberFormat="1" applyFont="1" applyAlignment="1">
      <alignment horizontal="center" vertical="center"/>
    </xf>
    <xf numFmtId="43" fontId="1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3" fontId="21" fillId="0" borderId="0" xfId="0" applyNumberFormat="1" applyFont="1" applyAlignment="1">
      <alignment horizontal="center" vertical="center"/>
    </xf>
    <xf numFmtId="0" fontId="33" fillId="0" borderId="0" xfId="0" applyFont="1">
      <alignment vertical="center"/>
    </xf>
    <xf numFmtId="0" fontId="1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0" fontId="35" fillId="0" borderId="1" xfId="3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 wrapText="1"/>
    </xf>
    <xf numFmtId="43" fontId="25" fillId="0" borderId="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right" vertical="center" wrapText="1"/>
    </xf>
    <xf numFmtId="43" fontId="19" fillId="0" borderId="1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10" fontId="17" fillId="0" borderId="0" xfId="3" applyNumberFormat="1" applyFont="1">
      <alignment vertical="center"/>
    </xf>
    <xf numFmtId="43" fontId="2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43" fontId="19" fillId="0" borderId="1" xfId="1" applyFont="1" applyBorder="1">
      <alignment vertical="center"/>
    </xf>
    <xf numFmtId="43" fontId="19" fillId="0" borderId="0" xfId="1" applyFont="1" applyBorder="1" applyAlignment="1">
      <alignment horizontal="center" vertical="center"/>
    </xf>
    <xf numFmtId="43" fontId="19" fillId="0" borderId="0" xfId="1" applyFont="1" applyBorder="1">
      <alignment vertical="center"/>
    </xf>
    <xf numFmtId="0" fontId="3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2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43" fontId="14" fillId="0" borderId="1" xfId="1" applyFont="1" applyBorder="1" applyAlignment="1">
      <alignment horizontal="center" vertical="center" wrapText="1"/>
    </xf>
    <xf numFmtId="0" fontId="32" fillId="2" borderId="0" xfId="0" applyFont="1" applyFill="1">
      <alignment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0" fillId="2" borderId="0" xfId="0" applyFill="1">
      <alignment vertical="center"/>
    </xf>
    <xf numFmtId="0" fontId="45" fillId="2" borderId="0" xfId="0" applyFont="1" applyFill="1">
      <alignment vertical="center"/>
    </xf>
    <xf numFmtId="43" fontId="12" fillId="0" borderId="1" xfId="0" applyNumberFormat="1" applyFont="1" applyBorder="1" applyAlignment="1">
      <alignment horizontal="center" vertical="center" wrapText="1"/>
    </xf>
    <xf numFmtId="0" fontId="46" fillId="2" borderId="0" xfId="0" applyFont="1" applyFill="1">
      <alignment vertical="center"/>
    </xf>
    <xf numFmtId="0" fontId="47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43" fontId="14" fillId="0" borderId="1" xfId="1" applyFont="1" applyBorder="1" applyAlignment="1">
      <alignment horizontal="center" vertical="center"/>
    </xf>
    <xf numFmtId="43" fontId="14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vertical="center"/>
    </xf>
    <xf numFmtId="43" fontId="12" fillId="0" borderId="1" xfId="1" applyFont="1" applyBorder="1" applyAlignment="1">
      <alignment horizontal="center" vertical="center"/>
    </xf>
    <xf numFmtId="43" fontId="12" fillId="0" borderId="1" xfId="1" applyFont="1" applyBorder="1">
      <alignment vertical="center"/>
    </xf>
    <xf numFmtId="43" fontId="12" fillId="0" borderId="1" xfId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4" fontId="21" fillId="0" borderId="0" xfId="0" applyNumberFormat="1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42" fillId="0" borderId="0" xfId="0" applyFont="1" applyAlignment="1">
      <alignment horizontal="center" vertical="center" wrapText="1"/>
    </xf>
    <xf numFmtId="43" fontId="36" fillId="0" borderId="0" xfId="0" applyNumberFormat="1" applyFont="1">
      <alignment vertical="center"/>
    </xf>
    <xf numFmtId="0" fontId="46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43" fontId="9" fillId="2" borderId="0" xfId="3" applyNumberFormat="1" applyFont="1" applyFill="1">
      <alignment vertical="center"/>
    </xf>
    <xf numFmtId="0" fontId="29" fillId="2" borderId="0" xfId="0" applyFont="1" applyFill="1">
      <alignment vertical="center"/>
    </xf>
    <xf numFmtId="43" fontId="46" fillId="2" borderId="0" xfId="0" applyNumberFormat="1" applyFont="1" applyFill="1">
      <alignment vertical="center"/>
    </xf>
    <xf numFmtId="10" fontId="9" fillId="2" borderId="0" xfId="3" applyNumberFormat="1" applyFont="1" applyFill="1">
      <alignment vertical="center"/>
    </xf>
    <xf numFmtId="0" fontId="11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43" fontId="30" fillId="0" borderId="0" xfId="1" applyFont="1" applyBorder="1">
      <alignment vertical="center"/>
    </xf>
    <xf numFmtId="43" fontId="21" fillId="0" borderId="0" xfId="1" applyFont="1" applyBorder="1">
      <alignment vertical="center"/>
    </xf>
    <xf numFmtId="0" fontId="3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4" fillId="0" borderId="16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4" borderId="17" xfId="0" applyFont="1" applyFill="1" applyBorder="1" applyAlignment="1">
      <alignment horizontal="center" vertical="center"/>
    </xf>
    <xf numFmtId="0" fontId="54" fillId="4" borderId="18" xfId="0" applyFont="1" applyFill="1" applyBorder="1" applyAlignment="1">
      <alignment horizontal="center" vertical="center"/>
    </xf>
    <xf numFmtId="0" fontId="53" fillId="4" borderId="18" xfId="0" applyFont="1" applyFill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1" xfId="49"/>
    <cellStyle name="常规 2 33 2 3" xfId="50"/>
    <cellStyle name="常规 3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C7" sqref="C7"/>
    </sheetView>
  </sheetViews>
  <sheetFormatPr defaultColWidth="9" defaultRowHeight="14.25" outlineLevelCol="7"/>
  <cols>
    <col min="2" max="3" width="22.0833333333333" customWidth="1"/>
    <col min="7" max="7" width="19.25" customWidth="1"/>
    <col min="8" max="8" width="19.5833333333333" customWidth="1"/>
  </cols>
  <sheetData>
    <row r="1" ht="15" spans="1:8">
      <c r="A1" s="209" t="s">
        <v>0</v>
      </c>
      <c r="B1" s="209"/>
      <c r="C1" s="209"/>
      <c r="D1" s="209"/>
      <c r="E1" s="209"/>
      <c r="F1" s="209"/>
      <c r="G1" s="209"/>
      <c r="H1" s="209"/>
    </row>
    <row r="2" ht="15" spans="1:8">
      <c r="A2" s="210" t="s">
        <v>1</v>
      </c>
      <c r="B2" s="210"/>
      <c r="C2" s="210"/>
      <c r="D2" s="210"/>
      <c r="E2" s="210"/>
      <c r="F2" s="210"/>
      <c r="G2" s="210"/>
      <c r="H2" s="210"/>
    </row>
    <row r="3" ht="41.25" spans="1:8">
      <c r="A3" s="211" t="s">
        <v>2</v>
      </c>
      <c r="B3" s="212" t="s">
        <v>3</v>
      </c>
      <c r="C3" s="212" t="s">
        <v>4</v>
      </c>
      <c r="D3" s="212" t="s">
        <v>5</v>
      </c>
      <c r="E3" s="212" t="s">
        <v>6</v>
      </c>
      <c r="F3" s="212" t="s">
        <v>7</v>
      </c>
      <c r="G3" s="212" t="s">
        <v>8</v>
      </c>
      <c r="H3" s="212" t="s">
        <v>9</v>
      </c>
    </row>
    <row r="4" ht="15.75" spans="1:8">
      <c r="A4" s="213">
        <v>1</v>
      </c>
      <c r="B4" s="214" t="s">
        <v>10</v>
      </c>
      <c r="C4" s="214" t="s">
        <v>11</v>
      </c>
      <c r="D4" s="215">
        <v>100</v>
      </c>
      <c r="E4" s="215">
        <v>35</v>
      </c>
      <c r="F4" s="215">
        <v>3500</v>
      </c>
      <c r="G4" s="215">
        <v>3.20111008101e+21</v>
      </c>
      <c r="H4" s="215">
        <v>18651833673</v>
      </c>
    </row>
    <row r="5" ht="15.75" spans="1:8">
      <c r="A5" s="216">
        <v>2</v>
      </c>
      <c r="B5" s="217" t="s">
        <v>12</v>
      </c>
      <c r="C5" s="217" t="s">
        <v>13</v>
      </c>
      <c r="D5" s="218">
        <v>262</v>
      </c>
      <c r="E5" s="218">
        <v>35</v>
      </c>
      <c r="F5" s="218">
        <v>9170</v>
      </c>
      <c r="G5" s="218">
        <v>6.2306601310414e+18</v>
      </c>
      <c r="H5" s="218">
        <v>13951909196</v>
      </c>
    </row>
    <row r="6" ht="15.75" spans="1:8">
      <c r="A6" s="213">
        <v>3</v>
      </c>
      <c r="B6" s="214" t="s">
        <v>14</v>
      </c>
      <c r="C6" s="214" t="s">
        <v>15</v>
      </c>
      <c r="D6" s="215">
        <v>100</v>
      </c>
      <c r="E6" s="215">
        <v>35</v>
      </c>
      <c r="F6" s="215">
        <v>3500</v>
      </c>
      <c r="G6" s="214">
        <v>6.23066013100434e+18</v>
      </c>
      <c r="H6" s="215">
        <v>18114492956</v>
      </c>
    </row>
    <row r="7" ht="15.75" spans="1:8">
      <c r="A7" s="213">
        <v>4</v>
      </c>
      <c r="B7" s="214" t="s">
        <v>16</v>
      </c>
      <c r="C7" s="214" t="s">
        <v>17</v>
      </c>
      <c r="D7" s="215">
        <v>3</v>
      </c>
      <c r="E7" s="215">
        <v>35</v>
      </c>
      <c r="F7" s="215">
        <v>105</v>
      </c>
      <c r="G7" s="215">
        <v>6.22452021100087e+18</v>
      </c>
      <c r="H7" s="215">
        <v>15251728078</v>
      </c>
    </row>
    <row r="8" spans="1:8">
      <c r="A8" s="219">
        <v>5</v>
      </c>
      <c r="B8" s="220" t="s">
        <v>18</v>
      </c>
      <c r="C8" s="221" t="s">
        <v>19</v>
      </c>
      <c r="D8" s="219">
        <v>64.1</v>
      </c>
      <c r="E8" s="219">
        <v>35</v>
      </c>
      <c r="F8" s="219">
        <v>2243.5</v>
      </c>
      <c r="G8" s="219">
        <v>1.01203010400042e+16</v>
      </c>
      <c r="H8" s="219">
        <v>15996320496</v>
      </c>
    </row>
    <row r="9" ht="15" spans="1:8">
      <c r="A9" s="213"/>
      <c r="B9" s="214" t="s">
        <v>20</v>
      </c>
      <c r="C9" s="211"/>
      <c r="D9" s="213"/>
      <c r="E9" s="213"/>
      <c r="F9" s="213"/>
      <c r="G9" s="213"/>
      <c r="H9" s="213"/>
    </row>
    <row r="10" ht="15.75" spans="1:8">
      <c r="A10" s="213">
        <v>6</v>
      </c>
      <c r="B10" s="214" t="s">
        <v>21</v>
      </c>
      <c r="C10" s="214" t="s">
        <v>22</v>
      </c>
      <c r="D10" s="215">
        <v>3</v>
      </c>
      <c r="E10" s="215">
        <v>35</v>
      </c>
      <c r="F10" s="215">
        <v>105</v>
      </c>
      <c r="G10" s="215">
        <v>3.20111008199e+21</v>
      </c>
      <c r="H10" s="215">
        <v>15951785026</v>
      </c>
    </row>
    <row r="11" ht="16.5" spans="1:8">
      <c r="A11" s="213">
        <v>7</v>
      </c>
      <c r="B11" s="214" t="s">
        <v>23</v>
      </c>
      <c r="C11" s="222" t="s">
        <v>24</v>
      </c>
      <c r="D11" s="215">
        <v>4</v>
      </c>
      <c r="E11" s="215">
        <v>35</v>
      </c>
      <c r="F11" s="215">
        <v>140</v>
      </c>
      <c r="G11" s="215">
        <v>6.21778836535285e+18</v>
      </c>
      <c r="H11" s="223">
        <v>18251817546</v>
      </c>
    </row>
    <row r="12" ht="15.75" spans="1:8">
      <c r="A12" s="213">
        <v>8</v>
      </c>
      <c r="B12" s="214" t="s">
        <v>25</v>
      </c>
      <c r="C12" s="222" t="s">
        <v>24</v>
      </c>
      <c r="D12" s="215">
        <v>10</v>
      </c>
      <c r="E12" s="215">
        <v>35</v>
      </c>
      <c r="F12" s="215">
        <v>350</v>
      </c>
      <c r="G12" s="215">
        <v>6.23066013100472e+18</v>
      </c>
      <c r="H12" s="215">
        <v>13218076576</v>
      </c>
    </row>
    <row r="13" ht="15.75" spans="1:8">
      <c r="A13" s="213">
        <v>9</v>
      </c>
      <c r="B13" s="214" t="s">
        <v>26</v>
      </c>
      <c r="C13" s="222" t="s">
        <v>27</v>
      </c>
      <c r="D13" s="215">
        <v>325</v>
      </c>
      <c r="E13" s="215">
        <v>35</v>
      </c>
      <c r="F13" s="215">
        <v>11375</v>
      </c>
      <c r="G13" s="215">
        <v>6.22324441800045e+18</v>
      </c>
      <c r="H13" s="215">
        <v>13072530829</v>
      </c>
    </row>
    <row r="14" ht="15.75" spans="1:8">
      <c r="A14" s="213">
        <v>10</v>
      </c>
      <c r="B14" s="214" t="s">
        <v>28</v>
      </c>
      <c r="C14" s="222" t="s">
        <v>29</v>
      </c>
      <c r="D14" s="215">
        <v>422</v>
      </c>
      <c r="E14" s="215">
        <v>35</v>
      </c>
      <c r="F14" s="215">
        <v>14770</v>
      </c>
      <c r="G14" s="215">
        <v>6.23066013100434e+18</v>
      </c>
      <c r="H14" s="215">
        <v>18114492956</v>
      </c>
    </row>
    <row r="15" ht="15.75" spans="1:8">
      <c r="A15" s="213">
        <v>11</v>
      </c>
      <c r="B15" s="214" t="s">
        <v>30</v>
      </c>
      <c r="C15" s="222" t="s">
        <v>31</v>
      </c>
      <c r="D15" s="215">
        <v>510</v>
      </c>
      <c r="E15" s="215">
        <v>35</v>
      </c>
      <c r="F15" s="215">
        <v>17850</v>
      </c>
      <c r="G15" s="215">
        <v>6.2306601310414e+18</v>
      </c>
      <c r="H15" s="215">
        <v>13951909196</v>
      </c>
    </row>
    <row r="16" ht="15.75" spans="1:8">
      <c r="A16" s="213">
        <v>12</v>
      </c>
      <c r="B16" s="214" t="s">
        <v>32</v>
      </c>
      <c r="C16" s="222" t="s">
        <v>33</v>
      </c>
      <c r="D16" s="215">
        <v>15</v>
      </c>
      <c r="E16" s="215">
        <v>35</v>
      </c>
      <c r="F16" s="215">
        <v>525</v>
      </c>
      <c r="G16" s="215">
        <v>6.23066013100318e+18</v>
      </c>
      <c r="H16" s="215">
        <v>15195928369</v>
      </c>
    </row>
    <row r="17" ht="15.75" spans="1:8">
      <c r="A17" s="213">
        <v>13</v>
      </c>
      <c r="B17" s="214" t="s">
        <v>34</v>
      </c>
      <c r="C17" s="222" t="s">
        <v>35</v>
      </c>
      <c r="D17" s="215">
        <v>20</v>
      </c>
      <c r="E17" s="215">
        <v>35</v>
      </c>
      <c r="F17" s="215">
        <v>700</v>
      </c>
      <c r="G17" s="215">
        <v>6.23066453501343e+18</v>
      </c>
      <c r="H17" s="215">
        <v>13851875772</v>
      </c>
    </row>
    <row r="18" ht="15.75" spans="1:8">
      <c r="A18" s="213">
        <v>14</v>
      </c>
      <c r="B18" s="214" t="s">
        <v>36</v>
      </c>
      <c r="C18" s="222" t="s">
        <v>37</v>
      </c>
      <c r="D18" s="215">
        <v>20</v>
      </c>
      <c r="E18" s="215">
        <v>35</v>
      </c>
      <c r="F18" s="215">
        <v>700</v>
      </c>
      <c r="G18" s="215">
        <v>3.20111006101e+21</v>
      </c>
      <c r="H18" s="215">
        <v>13913304263</v>
      </c>
    </row>
    <row r="19" ht="15.75" spans="1:8">
      <c r="A19" s="211" t="s">
        <v>38</v>
      </c>
      <c r="B19" s="214"/>
      <c r="C19" s="214"/>
      <c r="D19" s="215">
        <v>1858.1</v>
      </c>
      <c r="E19" s="215"/>
      <c r="F19" s="215">
        <v>65033.5</v>
      </c>
      <c r="G19" s="214"/>
      <c r="H19" s="214"/>
    </row>
    <row r="20" ht="14.15" customHeight="1" spans="1:8">
      <c r="A20" s="224" t="s">
        <v>39</v>
      </c>
      <c r="B20" s="224"/>
      <c r="C20" s="224"/>
      <c r="D20" s="224"/>
      <c r="E20" s="224"/>
      <c r="F20" s="224"/>
      <c r="G20" s="224"/>
      <c r="H20" s="224"/>
    </row>
    <row r="21" ht="14.5" customHeight="1" spans="1:8">
      <c r="A21" s="225" t="s">
        <v>40</v>
      </c>
      <c r="B21" s="225"/>
      <c r="C21" s="225"/>
      <c r="D21" s="225"/>
      <c r="E21" s="225"/>
      <c r="F21" s="225"/>
      <c r="G21" s="225"/>
      <c r="H21" s="225"/>
    </row>
    <row r="22" ht="15" spans="1:8">
      <c r="A22" s="209" t="s">
        <v>41</v>
      </c>
      <c r="B22" s="209"/>
      <c r="C22" s="209"/>
      <c r="D22" s="209"/>
      <c r="E22" s="209"/>
      <c r="F22" s="209"/>
      <c r="G22" s="209"/>
      <c r="H22" s="209"/>
    </row>
  </sheetData>
  <mergeCells count="12">
    <mergeCell ref="A1:H1"/>
    <mergeCell ref="A2:H2"/>
    <mergeCell ref="A20:H20"/>
    <mergeCell ref="A21:H21"/>
    <mergeCell ref="A22:H22"/>
    <mergeCell ref="A8:A9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view="pageBreakPreview" zoomScale="85" zoomScaleNormal="100" workbookViewId="0">
      <selection activeCell="H8" sqref="H8"/>
    </sheetView>
  </sheetViews>
  <sheetFormatPr defaultColWidth="9" defaultRowHeight="15"/>
  <cols>
    <col min="1" max="1" width="7.5" customWidth="1"/>
    <col min="2" max="2" width="11.7583333333333" style="2" customWidth="1"/>
    <col min="3" max="3" width="16.9083333333333" style="3" customWidth="1"/>
    <col min="4" max="4" width="13.3833333333333" customWidth="1"/>
    <col min="5" max="5" width="13.375" customWidth="1"/>
    <col min="6" max="6" width="18.9666666666667" customWidth="1"/>
    <col min="7" max="7" width="35.1416666666667" customWidth="1"/>
    <col min="8" max="8" width="21.0833333333333" customWidth="1"/>
    <col min="9" max="9" width="18.8333333333333" customWidth="1"/>
  </cols>
  <sheetData>
    <row r="1" ht="63" customHeight="1" spans="1:7">
      <c r="A1" s="119" t="s">
        <v>42</v>
      </c>
      <c r="B1" s="34"/>
      <c r="C1" s="34"/>
      <c r="D1" s="119"/>
      <c r="E1" s="119"/>
      <c r="F1" s="119"/>
      <c r="G1" s="119"/>
    </row>
    <row r="2" ht="27" customHeight="1" spans="1:7">
      <c r="A2" s="198" t="s">
        <v>43</v>
      </c>
      <c r="B2" s="198"/>
      <c r="C2" s="198"/>
      <c r="D2" s="9"/>
      <c r="E2" s="9"/>
      <c r="F2" s="10"/>
      <c r="G2" s="6"/>
    </row>
    <row r="3" s="117" customFormat="1" ht="60" customHeight="1" spans="1:9">
      <c r="A3" s="11" t="s">
        <v>2</v>
      </c>
      <c r="B3" s="11" t="s">
        <v>44</v>
      </c>
      <c r="C3" s="11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99"/>
      <c r="I3" s="42"/>
    </row>
    <row r="4" ht="33" customHeight="1" spans="1:7">
      <c r="A4" s="136" t="s">
        <v>50</v>
      </c>
      <c r="B4" s="67" t="s">
        <v>51</v>
      </c>
      <c r="C4" s="200"/>
      <c r="D4" s="60"/>
      <c r="E4" s="60"/>
      <c r="F4" s="60"/>
      <c r="G4" s="50"/>
    </row>
    <row r="5" ht="35" customHeight="1" spans="1:9">
      <c r="A5" s="201">
        <v>1</v>
      </c>
      <c r="B5" s="61" t="s">
        <v>52</v>
      </c>
      <c r="C5" s="200" t="s">
        <v>53</v>
      </c>
      <c r="D5" s="64">
        <v>58</v>
      </c>
      <c r="E5" s="64">
        <v>58</v>
      </c>
      <c r="F5" s="64"/>
      <c r="G5" s="50"/>
      <c r="H5"/>
      <c r="I5" s="23"/>
    </row>
    <row r="6" ht="37" customHeight="1" spans="1:9">
      <c r="A6" s="201">
        <v>2</v>
      </c>
      <c r="B6" s="61" t="s">
        <v>54</v>
      </c>
      <c r="C6" s="200" t="s">
        <v>55</v>
      </c>
      <c r="D6" s="64">
        <v>236</v>
      </c>
      <c r="E6" s="64">
        <v>236</v>
      </c>
      <c r="F6" s="64"/>
      <c r="G6" s="50"/>
      <c r="H6"/>
      <c r="I6" s="23"/>
    </row>
    <row r="7" ht="27" customHeight="1" spans="1:9">
      <c r="A7" s="201"/>
      <c r="B7" s="61"/>
      <c r="C7" s="200"/>
      <c r="D7" s="64"/>
      <c r="E7" s="64"/>
      <c r="F7" s="64"/>
      <c r="G7" s="50"/>
      <c r="H7" s="1"/>
      <c r="I7" s="85"/>
    </row>
    <row r="8" ht="60" customHeight="1" spans="1:9">
      <c r="A8" s="202" t="s">
        <v>38</v>
      </c>
      <c r="B8" s="96"/>
      <c r="C8" s="97"/>
      <c r="D8" s="138">
        <f>SUM(D5:D7)</f>
        <v>294</v>
      </c>
      <c r="E8" s="138">
        <f>SUM(E5:E7)</f>
        <v>294</v>
      </c>
      <c r="F8" s="64"/>
      <c r="G8" s="50"/>
      <c r="H8" s="1"/>
      <c r="I8" s="86"/>
    </row>
    <row r="9" ht="40" customHeight="1" spans="1:7">
      <c r="A9" s="203"/>
      <c r="B9" s="204"/>
      <c r="C9" s="205"/>
      <c r="D9" s="206"/>
      <c r="E9" s="206"/>
      <c r="F9" s="207"/>
      <c r="G9" s="208"/>
    </row>
    <row r="10" spans="1:7">
      <c r="A10" s="203"/>
      <c r="B10" s="204"/>
      <c r="C10" s="205"/>
      <c r="D10" s="206"/>
      <c r="E10" s="206"/>
      <c r="F10" s="207"/>
      <c r="G10" s="208"/>
    </row>
    <row r="11" spans="1:7">
      <c r="A11" s="203"/>
      <c r="B11" s="204"/>
      <c r="C11" s="205"/>
      <c r="D11" s="206"/>
      <c r="E11" s="206"/>
      <c r="F11" s="207"/>
      <c r="G11" s="208"/>
    </row>
    <row r="12" spans="1:6">
      <c r="A12" s="33"/>
      <c r="B12" s="2"/>
      <c r="C12" s="3"/>
      <c r="D12" s="33"/>
      <c r="E12" s="33"/>
      <c r="F12" s="33"/>
    </row>
    <row r="13" ht="50.15" customHeight="1" spans="1:6">
      <c r="A13" s="33"/>
      <c r="B13" s="7"/>
      <c r="C13" s="109"/>
      <c r="D13" s="6"/>
      <c r="E13" s="10"/>
      <c r="F13" s="6"/>
    </row>
    <row r="14" ht="26.25" spans="1:6">
      <c r="A14" s="33"/>
      <c r="B14" s="142"/>
      <c r="C14" s="109"/>
      <c r="D14" s="6"/>
      <c r="E14" s="10"/>
      <c r="F14" s="10"/>
    </row>
    <row r="15" ht="26.25" spans="1:6">
      <c r="A15" s="33"/>
      <c r="B15" s="142"/>
      <c r="C15" s="8"/>
      <c r="D15" s="9"/>
      <c r="E15" s="9"/>
      <c r="F15" s="9"/>
    </row>
    <row r="16" ht="26.25" spans="1:6">
      <c r="A16" s="33"/>
      <c r="B16" s="7"/>
      <c r="C16" s="8"/>
      <c r="D16" s="9"/>
      <c r="E16" s="9"/>
      <c r="F16" s="6"/>
    </row>
    <row r="17" spans="1:6">
      <c r="A17" s="33"/>
      <c r="B17" s="2"/>
      <c r="C17" s="3"/>
      <c r="D17" s="33"/>
      <c r="E17" s="33"/>
      <c r="F17" s="33"/>
    </row>
    <row r="18" spans="1:6">
      <c r="A18" s="33"/>
      <c r="B18" s="2"/>
      <c r="C18" s="3"/>
      <c r="D18" s="33"/>
      <c r="E18" s="33"/>
      <c r="F18" s="33"/>
    </row>
    <row r="19" spans="1:6">
      <c r="A19" s="33"/>
      <c r="D19" s="33"/>
      <c r="E19" s="33"/>
      <c r="F19" s="33"/>
    </row>
    <row r="20" spans="1:6">
      <c r="A20" s="33"/>
      <c r="B20" s="2"/>
      <c r="C20" s="3"/>
      <c r="D20" s="33"/>
      <c r="E20" s="33"/>
      <c r="F20" s="33"/>
    </row>
    <row r="21" spans="1:6">
      <c r="A21" s="33"/>
      <c r="B21" s="2"/>
      <c r="C21" s="3"/>
      <c r="D21" s="33"/>
      <c r="E21" s="33"/>
      <c r="F21" s="33"/>
    </row>
    <row r="22" spans="1:6">
      <c r="A22" s="33"/>
      <c r="B22" s="2"/>
      <c r="C22" s="3"/>
      <c r="D22" s="33"/>
      <c r="E22" s="33"/>
      <c r="F22" s="33"/>
    </row>
    <row r="23" spans="1:6">
      <c r="A23" s="33"/>
      <c r="B23" s="2"/>
      <c r="C23" s="3"/>
      <c r="D23" s="33"/>
      <c r="E23" s="33"/>
      <c r="F23" s="33"/>
    </row>
    <row r="24" spans="1:6">
      <c r="A24" s="33"/>
      <c r="B24" s="2"/>
      <c r="C24" s="3"/>
      <c r="D24" s="33"/>
      <c r="E24" s="33"/>
      <c r="F24" s="33"/>
    </row>
    <row r="25" spans="1:6">
      <c r="A25" s="33"/>
      <c r="B25" s="2"/>
      <c r="C25" s="3"/>
      <c r="D25" s="33"/>
      <c r="E25" s="33"/>
      <c r="F25" s="33"/>
    </row>
    <row r="26" spans="1:6">
      <c r="A26" s="33"/>
      <c r="B26" s="2"/>
      <c r="C26" s="3"/>
      <c r="D26" s="33"/>
      <c r="E26" s="33"/>
      <c r="F26" s="33"/>
    </row>
    <row r="27" spans="1:6">
      <c r="A27" s="33"/>
      <c r="B27" s="2"/>
      <c r="C27" s="3"/>
      <c r="D27" s="33"/>
      <c r="E27" s="33"/>
      <c r="F27" s="33"/>
    </row>
    <row r="28" spans="1:6">
      <c r="A28" s="33"/>
      <c r="B28" s="2"/>
      <c r="C28" s="3"/>
      <c r="D28" s="33"/>
      <c r="E28" s="33"/>
      <c r="F28" s="33"/>
    </row>
    <row r="29" spans="1:6">
      <c r="A29" s="33"/>
      <c r="B29" s="2"/>
      <c r="C29" s="3"/>
      <c r="D29" s="33"/>
      <c r="E29" s="33"/>
      <c r="F29" s="33"/>
    </row>
    <row r="30" spans="1:6">
      <c r="A30" s="33"/>
      <c r="B30" s="2"/>
      <c r="C30" s="3"/>
      <c r="D30" s="33"/>
      <c r="E30" s="33"/>
      <c r="F30" s="33"/>
    </row>
    <row r="31" spans="1:6">
      <c r="A31" s="33"/>
      <c r="B31" s="2"/>
      <c r="C31" s="3"/>
      <c r="D31" s="33"/>
      <c r="E31" s="33"/>
      <c r="F31" s="33"/>
    </row>
    <row r="32" spans="1:6">
      <c r="A32" s="33"/>
      <c r="B32" s="2"/>
      <c r="C32" s="3"/>
      <c r="D32" s="33"/>
      <c r="E32" s="33"/>
      <c r="F32" s="33"/>
    </row>
  </sheetData>
  <mergeCells count="3">
    <mergeCell ref="A1:G1"/>
    <mergeCell ref="A2:C2"/>
    <mergeCell ref="A8:C8"/>
  </mergeCells>
  <printOptions horizontalCentered="1"/>
  <pageMargins left="0.708661417322835" right="0.708661417322835" top="0.748031496062992" bottom="0.748031496062992" header="0.31496062992126" footer="0.31496062992126"/>
  <pageSetup paperSize="9" scale="54" orientation="landscape"/>
  <headerFooter scaleWithDoc="0">
    <oddHeader>&amp;L&amp;"宋体,常规"&amp;20附件3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3"/>
  <sheetViews>
    <sheetView view="pageBreakPreview" zoomScale="55" zoomScaleNormal="100" workbookViewId="0">
      <selection activeCell="A1" sqref="A1:G2"/>
    </sheetView>
  </sheetViews>
  <sheetFormatPr defaultColWidth="9" defaultRowHeight="15"/>
  <cols>
    <col min="1" max="1" width="11.1333333333333" customWidth="1"/>
    <col min="2" max="2" width="36.8166666666667" style="2" customWidth="1"/>
    <col min="3" max="3" width="26.1333333333333" style="144" customWidth="1"/>
    <col min="4" max="4" width="25.225" style="37" customWidth="1"/>
    <col min="5" max="5" width="23.8583333333333" customWidth="1"/>
    <col min="6" max="6" width="23.175" style="37" customWidth="1"/>
    <col min="7" max="7" width="37.9583333333333" customWidth="1"/>
    <col min="8" max="8" width="41.4166666666667" customWidth="1"/>
    <col min="9" max="9" width="39.6666666666667" customWidth="1"/>
    <col min="10" max="10" width="31.75" customWidth="1"/>
  </cols>
  <sheetData>
    <row r="1" ht="64" customHeight="1" spans="1:7">
      <c r="A1" s="4" t="s">
        <v>42</v>
      </c>
      <c r="B1" s="34"/>
      <c r="C1" s="145"/>
      <c r="D1" s="119"/>
      <c r="E1" s="119"/>
      <c r="F1" s="119"/>
      <c r="G1" s="119"/>
    </row>
    <row r="2" ht="5" hidden="1" customHeight="1" spans="1:7">
      <c r="A2" s="119"/>
      <c r="B2" s="34"/>
      <c r="C2" s="145"/>
      <c r="D2" s="119"/>
      <c r="E2" s="119"/>
      <c r="F2" s="119"/>
      <c r="G2" s="119"/>
    </row>
    <row r="3" ht="43" customHeight="1" spans="1:7">
      <c r="A3" s="146" t="s">
        <v>56</v>
      </c>
      <c r="B3" s="147"/>
      <c r="C3" s="148"/>
      <c r="D3" s="149"/>
      <c r="E3" s="150"/>
      <c r="F3" s="151"/>
      <c r="G3" s="152"/>
    </row>
    <row r="4" s="143" customFormat="1" ht="82" customHeight="1" spans="1:10">
      <c r="A4" s="153" t="s">
        <v>2</v>
      </c>
      <c r="B4" s="153" t="s">
        <v>44</v>
      </c>
      <c r="C4" s="154" t="s">
        <v>45</v>
      </c>
      <c r="D4" s="153" t="s">
        <v>46</v>
      </c>
      <c r="E4" s="153" t="s">
        <v>47</v>
      </c>
      <c r="F4" s="153" t="s">
        <v>48</v>
      </c>
      <c r="G4" s="153" t="s">
        <v>49</v>
      </c>
      <c r="H4" s="155"/>
      <c r="I4" s="190"/>
      <c r="J4" s="191"/>
    </row>
    <row r="5" ht="60" customHeight="1" spans="1:10">
      <c r="A5" s="156" t="s">
        <v>50</v>
      </c>
      <c r="B5" s="14" t="s">
        <v>57</v>
      </c>
      <c r="C5" s="157"/>
      <c r="D5" s="13"/>
      <c r="E5" s="13"/>
      <c r="F5" s="13"/>
      <c r="G5" s="13"/>
      <c r="I5" s="192" t="s">
        <v>58</v>
      </c>
      <c r="J5" s="192"/>
    </row>
    <row r="6" ht="60" customHeight="1" spans="1:38">
      <c r="A6" s="17">
        <v>1</v>
      </c>
      <c r="B6" s="158" t="s">
        <v>59</v>
      </c>
      <c r="C6" s="159" t="s">
        <v>60</v>
      </c>
      <c r="D6" s="160">
        <v>100</v>
      </c>
      <c r="E6" s="20">
        <f>D6</f>
        <v>100</v>
      </c>
      <c r="F6" s="13"/>
      <c r="G6" s="13"/>
      <c r="H6" s="161" t="s">
        <v>58</v>
      </c>
      <c r="I6" s="193" t="s">
        <v>58</v>
      </c>
      <c r="J6" s="194" t="s">
        <v>58</v>
      </c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</row>
    <row r="7" ht="43" customHeight="1" spans="1:38">
      <c r="A7" s="17"/>
      <c r="B7" s="162" t="s">
        <v>61</v>
      </c>
      <c r="C7" s="163"/>
      <c r="D7" s="21">
        <f>SUM(D6)</f>
        <v>100</v>
      </c>
      <c r="E7" s="21">
        <f>SUM(E6)</f>
        <v>100</v>
      </c>
      <c r="F7" s="21"/>
      <c r="G7" s="13"/>
      <c r="H7" s="164"/>
      <c r="I7" s="193" t="s">
        <v>58</v>
      </c>
      <c r="J7" s="19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</row>
    <row r="8" ht="60" customHeight="1" spans="1:38">
      <c r="A8" s="156" t="s">
        <v>62</v>
      </c>
      <c r="B8" s="162" t="s">
        <v>63</v>
      </c>
      <c r="C8" s="159"/>
      <c r="D8" s="160"/>
      <c r="E8" s="13"/>
      <c r="F8" s="13"/>
      <c r="G8" s="13"/>
      <c r="H8" s="164"/>
      <c r="I8" s="195" t="s">
        <v>58</v>
      </c>
      <c r="J8" s="196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</row>
    <row r="9" ht="47" customHeight="1" spans="1:38">
      <c r="A9" s="17">
        <v>1</v>
      </c>
      <c r="B9" s="158" t="s">
        <v>30</v>
      </c>
      <c r="C9" s="159" t="s">
        <v>64</v>
      </c>
      <c r="D9" s="160">
        <v>262</v>
      </c>
      <c r="E9" s="20">
        <f>D9</f>
        <v>262</v>
      </c>
      <c r="F9" s="13"/>
      <c r="G9" s="13"/>
      <c r="H9" s="165" t="s">
        <v>58</v>
      </c>
      <c r="I9" s="195" t="s">
        <v>58</v>
      </c>
      <c r="J9" s="197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</row>
    <row r="10" ht="51" customHeight="1" spans="1:38">
      <c r="A10" s="17"/>
      <c r="B10" s="162" t="s">
        <v>61</v>
      </c>
      <c r="C10" s="159"/>
      <c r="D10" s="21">
        <f>SUM(D9)</f>
        <v>262</v>
      </c>
      <c r="E10" s="21">
        <f>SUM(E9)</f>
        <v>262</v>
      </c>
      <c r="F10" s="21"/>
      <c r="G10" s="13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</row>
    <row r="11" ht="60" customHeight="1" spans="1:38">
      <c r="A11" s="156" t="s">
        <v>65</v>
      </c>
      <c r="B11" s="162" t="s">
        <v>66</v>
      </c>
      <c r="C11" s="159"/>
      <c r="D11" s="160"/>
      <c r="E11" s="13"/>
      <c r="F11" s="13"/>
      <c r="G11" s="13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</row>
    <row r="12" ht="45" customHeight="1" spans="1:38">
      <c r="A12" s="17">
        <v>1</v>
      </c>
      <c r="B12" s="158" t="s">
        <v>14</v>
      </c>
      <c r="C12" s="159" t="s">
        <v>67</v>
      </c>
      <c r="D12" s="160">
        <v>100</v>
      </c>
      <c r="E12" s="20">
        <f>D12</f>
        <v>100</v>
      </c>
      <c r="F12" s="13"/>
      <c r="G12" s="166"/>
      <c r="H12" s="165" t="s">
        <v>58</v>
      </c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</row>
    <row r="13" ht="46" customHeight="1" spans="1:38">
      <c r="A13" s="17">
        <v>2</v>
      </c>
      <c r="B13" s="158" t="s">
        <v>16</v>
      </c>
      <c r="C13" s="159" t="s">
        <v>68</v>
      </c>
      <c r="D13" s="160">
        <v>3</v>
      </c>
      <c r="E13" s="20">
        <f t="shared" ref="E13:E14" si="0">D13</f>
        <v>3</v>
      </c>
      <c r="F13" s="13"/>
      <c r="G13" s="16"/>
      <c r="H13" s="167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</row>
    <row r="14" ht="44" customHeight="1" spans="1:38">
      <c r="A14" s="17">
        <v>3</v>
      </c>
      <c r="B14" s="158" t="s">
        <v>69</v>
      </c>
      <c r="C14" s="159" t="s">
        <v>70</v>
      </c>
      <c r="D14" s="160">
        <v>64.1</v>
      </c>
      <c r="E14" s="20">
        <f t="shared" si="0"/>
        <v>64.1</v>
      </c>
      <c r="F14" s="13"/>
      <c r="G14" s="13"/>
      <c r="H14" s="167" t="s">
        <v>58</v>
      </c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</row>
    <row r="15" ht="42" customHeight="1" spans="1:38">
      <c r="A15" s="17"/>
      <c r="B15" s="162" t="s">
        <v>61</v>
      </c>
      <c r="C15" s="159"/>
      <c r="D15" s="21">
        <f>SUM(D12:D14)</f>
        <v>167.1</v>
      </c>
      <c r="E15" s="21">
        <f>SUM(E12:E14)</f>
        <v>167.1</v>
      </c>
      <c r="F15" s="21"/>
      <c r="G15" s="13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</row>
    <row r="16" ht="47" customHeight="1" spans="1:38">
      <c r="A16" s="156" t="s">
        <v>71</v>
      </c>
      <c r="B16" s="162" t="s">
        <v>72</v>
      </c>
      <c r="C16" s="159"/>
      <c r="D16" s="160"/>
      <c r="E16" s="13"/>
      <c r="F16" s="13"/>
      <c r="G16" s="13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</row>
    <row r="17" ht="39" customHeight="1" spans="1:38">
      <c r="A17" s="17">
        <v>1</v>
      </c>
      <c r="B17" s="158" t="s">
        <v>21</v>
      </c>
      <c r="C17" s="159" t="s">
        <v>73</v>
      </c>
      <c r="D17" s="160">
        <v>3</v>
      </c>
      <c r="E17" s="20">
        <f>D17</f>
        <v>3</v>
      </c>
      <c r="F17" s="13"/>
      <c r="G17" s="13"/>
      <c r="H17" s="167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</row>
    <row r="18" ht="38" customHeight="1" spans="1:38">
      <c r="A18" s="17">
        <v>2</v>
      </c>
      <c r="B18" s="158" t="s">
        <v>23</v>
      </c>
      <c r="C18" s="159" t="s">
        <v>74</v>
      </c>
      <c r="D18" s="160">
        <v>4</v>
      </c>
      <c r="E18" s="20">
        <f t="shared" ref="E18:E19" si="1">D18</f>
        <v>4</v>
      </c>
      <c r="F18" s="13"/>
      <c r="G18" s="13"/>
      <c r="H18" s="167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</row>
    <row r="19" ht="45" customHeight="1" spans="1:38">
      <c r="A19" s="17">
        <v>3</v>
      </c>
      <c r="B19" s="158" t="s">
        <v>25</v>
      </c>
      <c r="C19" s="159" t="s">
        <v>74</v>
      </c>
      <c r="D19" s="160">
        <v>10</v>
      </c>
      <c r="E19" s="20">
        <f t="shared" si="1"/>
        <v>10</v>
      </c>
      <c r="F19" s="13"/>
      <c r="G19" s="16"/>
      <c r="H19" s="167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</row>
    <row r="20" ht="42" customHeight="1" spans="1:38">
      <c r="A20" s="17"/>
      <c r="B20" s="162" t="s">
        <v>61</v>
      </c>
      <c r="C20" s="159"/>
      <c r="D20" s="21">
        <f>SUM(D17:D19)</f>
        <v>17</v>
      </c>
      <c r="E20" s="21">
        <f>SUM(E17:E19)</f>
        <v>17</v>
      </c>
      <c r="F20" s="21"/>
      <c r="G20" s="1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</row>
    <row r="21" ht="51" customHeight="1" spans="1:38">
      <c r="A21" s="156" t="s">
        <v>75</v>
      </c>
      <c r="B21" s="162" t="s">
        <v>76</v>
      </c>
      <c r="C21" s="159"/>
      <c r="D21" s="160"/>
      <c r="E21" s="13"/>
      <c r="F21" s="13"/>
      <c r="G21" s="13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</row>
    <row r="22" ht="47" customHeight="1" spans="1:38">
      <c r="A22" s="17">
        <v>1</v>
      </c>
      <c r="B22" s="158" t="s">
        <v>26</v>
      </c>
      <c r="C22" s="168" t="s">
        <v>77</v>
      </c>
      <c r="D22" s="160">
        <v>325</v>
      </c>
      <c r="E22" s="20">
        <f>D22</f>
        <v>325</v>
      </c>
      <c r="F22" s="13"/>
      <c r="G22" s="13"/>
      <c r="H22" s="167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</row>
    <row r="23" ht="47" customHeight="1" spans="1:38">
      <c r="A23" s="17">
        <v>2</v>
      </c>
      <c r="B23" s="158" t="s">
        <v>28</v>
      </c>
      <c r="C23" s="168" t="s">
        <v>78</v>
      </c>
      <c r="D23" s="160">
        <v>422</v>
      </c>
      <c r="E23" s="20">
        <f>D23-F23</f>
        <v>418.72</v>
      </c>
      <c r="F23" s="17">
        <v>3.28</v>
      </c>
      <c r="G23" s="169" t="s">
        <v>79</v>
      </c>
      <c r="H23" s="165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</row>
    <row r="24" ht="43" customHeight="1" spans="1:38">
      <c r="A24" s="17">
        <v>3</v>
      </c>
      <c r="B24" s="158" t="s">
        <v>30</v>
      </c>
      <c r="C24" s="168" t="s">
        <v>80</v>
      </c>
      <c r="D24" s="160">
        <v>510</v>
      </c>
      <c r="E24" s="20">
        <f>D24-F24</f>
        <v>510</v>
      </c>
      <c r="F24" s="17"/>
      <c r="G24" s="169"/>
      <c r="H24" s="165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</row>
    <row r="25" ht="46" customHeight="1" spans="1:38">
      <c r="A25" s="17">
        <v>4</v>
      </c>
      <c r="B25" s="158" t="s">
        <v>32</v>
      </c>
      <c r="C25" s="168" t="s">
        <v>81</v>
      </c>
      <c r="D25" s="170">
        <v>15</v>
      </c>
      <c r="E25" s="171">
        <f>D25</f>
        <v>15</v>
      </c>
      <c r="F25" s="172"/>
      <c r="G25" s="13"/>
      <c r="H25" s="167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</row>
    <row r="26" ht="46" customHeight="1" spans="1:38">
      <c r="A26" s="17">
        <v>5</v>
      </c>
      <c r="B26" s="158" t="s">
        <v>34</v>
      </c>
      <c r="C26" s="168" t="s">
        <v>82</v>
      </c>
      <c r="D26" s="170">
        <v>20</v>
      </c>
      <c r="E26" s="171">
        <f t="shared" ref="E26:E27" si="2">D26</f>
        <v>20</v>
      </c>
      <c r="F26" s="170"/>
      <c r="G26" s="13"/>
      <c r="H26" s="167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</row>
    <row r="27" ht="47" customHeight="1" spans="1:38">
      <c r="A27" s="17">
        <v>6</v>
      </c>
      <c r="B27" s="158" t="s">
        <v>36</v>
      </c>
      <c r="C27" s="168" t="s">
        <v>83</v>
      </c>
      <c r="D27" s="170">
        <v>20</v>
      </c>
      <c r="E27" s="171">
        <f t="shared" si="2"/>
        <v>20</v>
      </c>
      <c r="F27" s="170"/>
      <c r="G27" s="13"/>
      <c r="H27" s="167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</row>
    <row r="28" ht="60" customHeight="1" spans="1:38">
      <c r="A28" s="173" t="s">
        <v>61</v>
      </c>
      <c r="B28" s="174"/>
      <c r="C28" s="175"/>
      <c r="D28" s="176">
        <f>SUM(D22:D27)</f>
        <v>1312</v>
      </c>
      <c r="E28" s="177">
        <f>SUM(E22:E27)</f>
        <v>1308.72</v>
      </c>
      <c r="F28" s="178">
        <f t="shared" ref="F28" si="3">SUM(F22:F27)</f>
        <v>3.28</v>
      </c>
      <c r="G28" s="13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ht="60" customHeight="1" spans="1:38">
      <c r="A29" s="179" t="s">
        <v>38</v>
      </c>
      <c r="B29" s="180"/>
      <c r="C29" s="181"/>
      <c r="D29" s="176">
        <f>D7+D10+D15+D20+D28</f>
        <v>1858.1</v>
      </c>
      <c r="E29" s="177">
        <f>E7+E10+E15+E20+E28</f>
        <v>1854.82</v>
      </c>
      <c r="F29" s="178">
        <f>F7+F10+F15+F20+F28</f>
        <v>3.28</v>
      </c>
      <c r="G29" s="13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</row>
    <row r="30" ht="32.5" customHeight="1" spans="1:38">
      <c r="A30" s="28"/>
      <c r="B30" s="29"/>
      <c r="C30" s="182"/>
      <c r="D30" s="139"/>
      <c r="E30" s="140"/>
      <c r="F30" s="139"/>
      <c r="G30" s="32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</row>
    <row r="31" ht="30" customHeight="1" spans="1:38">
      <c r="A31" s="28"/>
      <c r="B31" s="29"/>
      <c r="C31" s="182"/>
      <c r="D31" s="139"/>
      <c r="E31" s="140"/>
      <c r="F31" s="139"/>
      <c r="G31" s="32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</row>
    <row r="32" ht="28.5" customHeight="1" spans="1:38">
      <c r="A32" s="28"/>
      <c r="B32" s="29"/>
      <c r="C32" s="182"/>
      <c r="D32" s="139"/>
      <c r="E32" s="140"/>
      <c r="F32" s="139"/>
      <c r="G32" s="32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</row>
    <row r="33" spans="1:38">
      <c r="A33" s="33"/>
      <c r="B33" s="2"/>
      <c r="C33" s="144"/>
      <c r="D33" s="107"/>
      <c r="E33" s="33"/>
      <c r="F33" s="183"/>
      <c r="G33" s="83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</row>
    <row r="34" ht="33.75" spans="1:38">
      <c r="A34" s="33"/>
      <c r="B34" s="34"/>
      <c r="C34" s="145"/>
      <c r="D34" s="119"/>
      <c r="E34" s="184"/>
      <c r="F34" s="119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</row>
    <row r="35" ht="33.75" spans="1:38">
      <c r="A35" s="33"/>
      <c r="B35" s="185"/>
      <c r="C35" s="145"/>
      <c r="D35" s="119"/>
      <c r="E35" s="184"/>
      <c r="F35" s="186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</row>
    <row r="36" ht="33.75" spans="1:38">
      <c r="A36" s="33"/>
      <c r="B36" s="185"/>
      <c r="C36" s="187"/>
      <c r="D36" s="188"/>
      <c r="E36" s="189"/>
      <c r="F36" s="188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</row>
    <row r="37" ht="33.75" spans="1:38">
      <c r="A37" s="33"/>
      <c r="B37" s="34"/>
      <c r="C37" s="187"/>
      <c r="D37" s="188"/>
      <c r="E37" s="189"/>
      <c r="F37" s="119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</row>
    <row r="38" spans="1:6">
      <c r="A38" s="33"/>
      <c r="B38" s="2"/>
      <c r="C38" s="144"/>
      <c r="D38" s="107"/>
      <c r="E38" s="33"/>
      <c r="F38" s="107"/>
    </row>
    <row r="39" spans="1:6">
      <c r="A39" s="33"/>
      <c r="B39" s="2"/>
      <c r="C39" s="144"/>
      <c r="D39" s="107"/>
      <c r="E39" s="33"/>
      <c r="F39" s="107"/>
    </row>
    <row r="40" spans="1:6">
      <c r="A40" s="33"/>
      <c r="B40" s="2"/>
      <c r="C40" s="144"/>
      <c r="D40" s="107"/>
      <c r="E40" s="33"/>
      <c r="F40" s="107"/>
    </row>
    <row r="41" spans="1:6">
      <c r="A41" s="33"/>
      <c r="B41" s="2"/>
      <c r="C41" s="144"/>
      <c r="D41" s="107"/>
      <c r="E41" s="33"/>
      <c r="F41" s="107"/>
    </row>
    <row r="42" spans="1:6">
      <c r="A42" s="33"/>
      <c r="B42" s="2"/>
      <c r="C42" s="144"/>
      <c r="D42" s="107"/>
      <c r="E42" s="33"/>
      <c r="F42" s="107"/>
    </row>
    <row r="43" spans="1:6">
      <c r="A43" s="33"/>
      <c r="B43" s="2"/>
      <c r="C43" s="144"/>
      <c r="D43" s="107"/>
      <c r="E43" s="33"/>
      <c r="F43" s="107"/>
    </row>
    <row r="44" spans="1:6">
      <c r="A44" s="33"/>
      <c r="B44" s="2"/>
      <c r="C44" s="144"/>
      <c r="D44" s="107"/>
      <c r="E44" s="33"/>
      <c r="F44" s="107"/>
    </row>
    <row r="45" spans="1:6">
      <c r="A45" s="33"/>
      <c r="B45" s="2"/>
      <c r="C45" s="144"/>
      <c r="D45" s="107"/>
      <c r="E45" s="33"/>
      <c r="F45" s="107"/>
    </row>
    <row r="46" spans="1:6">
      <c r="A46" s="33"/>
      <c r="B46" s="2"/>
      <c r="C46" s="144"/>
      <c r="D46" s="107"/>
      <c r="E46" s="33"/>
      <c r="F46" s="107"/>
    </row>
    <row r="47" spans="1:6">
      <c r="A47" s="33"/>
      <c r="B47" s="2"/>
      <c r="C47" s="144"/>
      <c r="D47" s="107"/>
      <c r="E47" s="33"/>
      <c r="F47" s="107"/>
    </row>
    <row r="48" spans="1:6">
      <c r="A48" s="33"/>
      <c r="B48" s="2"/>
      <c r="C48" s="144"/>
      <c r="D48" s="107"/>
      <c r="E48" s="33"/>
      <c r="F48" s="107"/>
    </row>
    <row r="49" spans="1:6">
      <c r="A49" s="33"/>
      <c r="B49" s="2"/>
      <c r="C49" s="144"/>
      <c r="D49" s="107"/>
      <c r="E49" s="33"/>
      <c r="F49" s="107"/>
    </row>
    <row r="50" spans="1:6">
      <c r="A50" s="33"/>
      <c r="B50" s="2"/>
      <c r="C50" s="144"/>
      <c r="D50" s="107"/>
      <c r="E50" s="33"/>
      <c r="F50" s="107"/>
    </row>
    <row r="51" spans="1:6">
      <c r="A51" s="33"/>
      <c r="B51" s="2"/>
      <c r="C51" s="144"/>
      <c r="D51" s="107"/>
      <c r="E51" s="33"/>
      <c r="F51" s="107"/>
    </row>
    <row r="52" spans="1:6">
      <c r="A52" s="33"/>
      <c r="B52" s="2"/>
      <c r="C52" s="144"/>
      <c r="D52" s="107"/>
      <c r="E52" s="33"/>
      <c r="F52" s="107"/>
    </row>
    <row r="53" spans="1:6">
      <c r="A53" s="33"/>
      <c r="B53" s="2"/>
      <c r="C53" s="144"/>
      <c r="D53" s="107"/>
      <c r="E53" s="33"/>
      <c r="F53" s="107"/>
    </row>
  </sheetData>
  <mergeCells count="5">
    <mergeCell ref="A3:B3"/>
    <mergeCell ref="I5:J5"/>
    <mergeCell ref="A28:C28"/>
    <mergeCell ref="A29:C29"/>
    <mergeCell ref="A1:G2"/>
  </mergeCells>
  <printOptions horizontalCentered="1"/>
  <pageMargins left="0.708661417322835" right="0.708661417322835" top="0.748031496062992" bottom="0.748031496062992" header="0.31496062992126" footer="0.31496062992126"/>
  <pageSetup paperSize="9" scale="25" orientation="landscape"/>
  <headerFooter scaleWithDoc="0">
    <oddHeader>&amp;L&amp;"宋体,常规"&amp;20附件5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3"/>
  <sheetViews>
    <sheetView view="pageBreakPreview" zoomScale="85" zoomScaleNormal="100" workbookViewId="0">
      <pane ySplit="3" topLeftCell="A61" activePane="bottomLeft" state="frozen"/>
      <selection/>
      <selection pane="bottomLeft" activeCell="G63" sqref="G63"/>
    </sheetView>
  </sheetViews>
  <sheetFormatPr defaultColWidth="9" defaultRowHeight="15"/>
  <cols>
    <col min="1" max="1" width="6.60833333333333" customWidth="1"/>
    <col min="2" max="2" width="17.7916666666667" style="2" customWidth="1"/>
    <col min="3" max="3" width="17.4916666666667" style="3" customWidth="1"/>
    <col min="4" max="4" width="18.0833333333333" style="37" customWidth="1"/>
    <col min="5" max="5" width="17.5" customWidth="1"/>
    <col min="6" max="6" width="14.7" style="37" customWidth="1"/>
    <col min="7" max="7" width="26.4666666666667" customWidth="1"/>
    <col min="8" max="8" width="23.0833333333333" customWidth="1"/>
    <col min="9" max="9" width="9" hidden="1" customWidth="1"/>
    <col min="10" max="10" width="12.8333333333333" hidden="1" customWidth="1"/>
    <col min="11" max="11" width="9" hidden="1" customWidth="1"/>
    <col min="12" max="12" width="32.4166666666667" customWidth="1"/>
    <col min="13" max="13" width="14.4166666666667" customWidth="1"/>
  </cols>
  <sheetData>
    <row r="1" ht="50.15" customHeight="1" spans="1:8">
      <c r="A1" s="119" t="s">
        <v>42</v>
      </c>
      <c r="B1" s="34"/>
      <c r="C1" s="34"/>
      <c r="D1" s="119"/>
      <c r="E1" s="119"/>
      <c r="F1" s="119"/>
      <c r="G1" s="119"/>
      <c r="H1" s="110"/>
    </row>
    <row r="2" ht="34" customHeight="1" spans="1:7">
      <c r="A2" s="28" t="s">
        <v>84</v>
      </c>
      <c r="B2" s="29"/>
      <c r="C2" s="8"/>
      <c r="D2" s="114"/>
      <c r="E2" s="9"/>
      <c r="F2" s="110"/>
      <c r="G2" s="118"/>
    </row>
    <row r="3" s="117" customFormat="1" ht="48" customHeight="1" spans="1:13">
      <c r="A3" s="11" t="s">
        <v>2</v>
      </c>
      <c r="B3" s="11" t="s">
        <v>44</v>
      </c>
      <c r="C3" s="11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20"/>
      <c r="L3" s="120"/>
      <c r="M3" s="120"/>
    </row>
    <row r="4" s="118" customFormat="1" ht="35.15" customHeight="1" spans="1:13">
      <c r="A4" s="50" t="s">
        <v>50</v>
      </c>
      <c r="B4" s="49" t="s">
        <v>85</v>
      </c>
      <c r="C4" s="49"/>
      <c r="D4" s="50"/>
      <c r="E4" s="121"/>
      <c r="F4" s="122"/>
      <c r="G4" s="50"/>
      <c r="H4" s="32"/>
      <c r="M4" s="22"/>
    </row>
    <row r="5" s="118" customFormat="1" ht="35.15" customHeight="1" spans="1:13">
      <c r="A5" s="123">
        <v>1</v>
      </c>
      <c r="B5" s="55" t="s">
        <v>86</v>
      </c>
      <c r="C5" s="55" t="s">
        <v>85</v>
      </c>
      <c r="D5" s="124">
        <v>404.55</v>
      </c>
      <c r="E5" s="125">
        <f>D5-F5</f>
        <v>404.55</v>
      </c>
      <c r="F5" s="123"/>
      <c r="G5" s="50"/>
      <c r="H5" s="126"/>
      <c r="I5" s="132" t="s">
        <v>87</v>
      </c>
      <c r="J5" s="22">
        <f>E9+E13+E14+E5</f>
        <v>1322.7</v>
      </c>
      <c r="M5" s="22"/>
    </row>
    <row r="6" s="118" customFormat="1" ht="35.15" customHeight="1" spans="1:13">
      <c r="A6" s="123">
        <v>2</v>
      </c>
      <c r="B6" s="55" t="s">
        <v>88</v>
      </c>
      <c r="C6" s="55" t="s">
        <v>85</v>
      </c>
      <c r="D6" s="124">
        <v>339.57</v>
      </c>
      <c r="E6" s="125">
        <f t="shared" ref="E6:E21" si="0">D6-F6</f>
        <v>339.57</v>
      </c>
      <c r="F6" s="123"/>
      <c r="G6" s="50"/>
      <c r="H6" s="126"/>
      <c r="I6" s="132" t="s">
        <v>89</v>
      </c>
      <c r="J6" s="22">
        <f>E20+E21+E6+E10+E15</f>
        <v>1274.16</v>
      </c>
      <c r="L6" s="133"/>
      <c r="M6" s="22"/>
    </row>
    <row r="7" s="118" customFormat="1" ht="35.15" customHeight="1" spans="1:13">
      <c r="A7" s="123">
        <v>3</v>
      </c>
      <c r="B7" s="55" t="s">
        <v>90</v>
      </c>
      <c r="C7" s="55" t="s">
        <v>85</v>
      </c>
      <c r="D7" s="124">
        <v>161.9</v>
      </c>
      <c r="E7" s="125">
        <f t="shared" si="0"/>
        <v>161.9</v>
      </c>
      <c r="F7" s="123"/>
      <c r="G7" s="50"/>
      <c r="H7" s="126"/>
      <c r="I7" s="118" t="s">
        <v>38</v>
      </c>
      <c r="J7" s="22">
        <f>J5+J6</f>
        <v>2596.86</v>
      </c>
      <c r="L7" s="133"/>
      <c r="M7" s="134"/>
    </row>
    <row r="8" s="118" customFormat="1" ht="35.15" customHeight="1" spans="1:10">
      <c r="A8" s="123">
        <v>4</v>
      </c>
      <c r="B8" s="55" t="s">
        <v>91</v>
      </c>
      <c r="C8" s="55" t="s">
        <v>85</v>
      </c>
      <c r="D8" s="124">
        <v>94.5</v>
      </c>
      <c r="E8" s="125">
        <f t="shared" si="0"/>
        <v>94.5</v>
      </c>
      <c r="F8" s="123"/>
      <c r="G8" s="50"/>
      <c r="H8" s="126"/>
      <c r="I8" s="118" t="s">
        <v>92</v>
      </c>
      <c r="J8" s="134">
        <f>J7/E22</f>
        <v>0.773455091318489</v>
      </c>
    </row>
    <row r="9" s="118" customFormat="1" ht="35.15" customHeight="1" spans="1:8">
      <c r="A9" s="123">
        <v>5</v>
      </c>
      <c r="B9" s="55" t="s">
        <v>93</v>
      </c>
      <c r="C9" s="55" t="s">
        <v>85</v>
      </c>
      <c r="D9" s="124">
        <v>231.43</v>
      </c>
      <c r="E9" s="125">
        <f t="shared" si="0"/>
        <v>231.43</v>
      </c>
      <c r="F9" s="123"/>
      <c r="G9" s="50"/>
      <c r="H9" s="126"/>
    </row>
    <row r="10" s="118" customFormat="1" ht="35.15" customHeight="1" spans="1:8">
      <c r="A10" s="123">
        <v>6</v>
      </c>
      <c r="B10" s="55" t="s">
        <v>94</v>
      </c>
      <c r="C10" s="55" t="s">
        <v>85</v>
      </c>
      <c r="D10" s="124">
        <v>216</v>
      </c>
      <c r="E10" s="125">
        <f t="shared" si="0"/>
        <v>216</v>
      </c>
      <c r="F10" s="123"/>
      <c r="G10" s="50"/>
      <c r="H10" s="126"/>
    </row>
    <row r="11" s="118" customFormat="1" ht="35.15" customHeight="1" spans="1:8">
      <c r="A11" s="123">
        <v>7</v>
      </c>
      <c r="B11" s="55" t="s">
        <v>95</v>
      </c>
      <c r="C11" s="55" t="s">
        <v>85</v>
      </c>
      <c r="D11" s="124">
        <v>147.3</v>
      </c>
      <c r="E11" s="125">
        <f t="shared" si="0"/>
        <v>147.3</v>
      </c>
      <c r="F11" s="123"/>
      <c r="G11" s="50"/>
      <c r="H11" s="126"/>
    </row>
    <row r="12" s="118" customFormat="1" ht="35.15" customHeight="1" spans="1:8">
      <c r="A12" s="123">
        <v>8</v>
      </c>
      <c r="B12" s="55" t="s">
        <v>96</v>
      </c>
      <c r="C12" s="55" t="s">
        <v>85</v>
      </c>
      <c r="D12" s="124">
        <v>142.4</v>
      </c>
      <c r="E12" s="125">
        <f t="shared" si="0"/>
        <v>142.4</v>
      </c>
      <c r="F12" s="123"/>
      <c r="G12" s="50"/>
      <c r="H12" s="126"/>
    </row>
    <row r="13" s="118" customFormat="1" ht="35.15" customHeight="1" spans="1:8">
      <c r="A13" s="123">
        <v>9</v>
      </c>
      <c r="B13" s="55" t="s">
        <v>97</v>
      </c>
      <c r="C13" s="55" t="s">
        <v>85</v>
      </c>
      <c r="D13" s="124">
        <v>286.4</v>
      </c>
      <c r="E13" s="125">
        <f t="shared" si="0"/>
        <v>286.4</v>
      </c>
      <c r="F13" s="123"/>
      <c r="G13" s="50"/>
      <c r="H13" s="126"/>
    </row>
    <row r="14" s="118" customFormat="1" ht="35.15" customHeight="1" spans="1:8">
      <c r="A14" s="123">
        <v>10</v>
      </c>
      <c r="B14" s="55" t="s">
        <v>98</v>
      </c>
      <c r="C14" s="55" t="s">
        <v>85</v>
      </c>
      <c r="D14" s="124">
        <v>400.32</v>
      </c>
      <c r="E14" s="125">
        <f t="shared" si="0"/>
        <v>400.32</v>
      </c>
      <c r="F14" s="123"/>
      <c r="G14" s="50"/>
      <c r="H14" s="126"/>
    </row>
    <row r="15" s="118" customFormat="1" ht="35.15" customHeight="1" spans="1:8">
      <c r="A15" s="123">
        <v>11</v>
      </c>
      <c r="B15" s="55" t="s">
        <v>99</v>
      </c>
      <c r="C15" s="55" t="s">
        <v>85</v>
      </c>
      <c r="D15" s="124">
        <v>198.78</v>
      </c>
      <c r="E15" s="125">
        <f t="shared" si="0"/>
        <v>198.78</v>
      </c>
      <c r="F15" s="123"/>
      <c r="G15" s="50"/>
      <c r="H15" s="126"/>
    </row>
    <row r="16" s="118" customFormat="1" ht="35.15" customHeight="1" spans="1:8">
      <c r="A16" s="123">
        <v>12</v>
      </c>
      <c r="B16" s="55" t="s">
        <v>100</v>
      </c>
      <c r="C16" s="55" t="s">
        <v>85</v>
      </c>
      <c r="D16" s="124">
        <v>149.88</v>
      </c>
      <c r="E16" s="125">
        <f t="shared" si="0"/>
        <v>149.88</v>
      </c>
      <c r="F16" s="123"/>
      <c r="G16" s="50"/>
      <c r="H16" s="126"/>
    </row>
    <row r="17" s="118" customFormat="1" ht="35.15" customHeight="1" spans="1:8">
      <c r="A17" s="123">
        <v>13</v>
      </c>
      <c r="B17" s="55" t="s">
        <v>101</v>
      </c>
      <c r="C17" s="55" t="s">
        <v>85</v>
      </c>
      <c r="D17" s="124">
        <v>20.64</v>
      </c>
      <c r="E17" s="125">
        <f t="shared" si="0"/>
        <v>20.64</v>
      </c>
      <c r="F17" s="123"/>
      <c r="G17" s="50"/>
      <c r="H17" s="126"/>
    </row>
    <row r="18" s="118" customFormat="1" ht="35.15" customHeight="1" spans="1:8">
      <c r="A18" s="123">
        <v>14</v>
      </c>
      <c r="B18" s="55" t="s">
        <v>102</v>
      </c>
      <c r="C18" s="55" t="s">
        <v>85</v>
      </c>
      <c r="D18" s="124">
        <v>19</v>
      </c>
      <c r="E18" s="125">
        <f t="shared" si="0"/>
        <v>19</v>
      </c>
      <c r="F18" s="123"/>
      <c r="G18" s="50"/>
      <c r="H18" s="126"/>
    </row>
    <row r="19" s="118" customFormat="1" ht="35.15" customHeight="1" spans="1:8">
      <c r="A19" s="123">
        <v>15</v>
      </c>
      <c r="B19" s="55" t="s">
        <v>103</v>
      </c>
      <c r="C19" s="55" t="s">
        <v>85</v>
      </c>
      <c r="D19" s="124">
        <v>25</v>
      </c>
      <c r="E19" s="125">
        <f t="shared" si="0"/>
        <v>25</v>
      </c>
      <c r="F19" s="123"/>
      <c r="G19" s="50"/>
      <c r="H19" s="126"/>
    </row>
    <row r="20" s="118" customFormat="1" ht="35.15" customHeight="1" spans="1:8">
      <c r="A20" s="123">
        <v>16</v>
      </c>
      <c r="B20" s="55" t="s">
        <v>104</v>
      </c>
      <c r="C20" s="55" t="s">
        <v>85</v>
      </c>
      <c r="D20" s="124">
        <v>179.81</v>
      </c>
      <c r="E20" s="125">
        <f t="shared" si="0"/>
        <v>179.81</v>
      </c>
      <c r="F20" s="123"/>
      <c r="G20" s="50"/>
      <c r="H20" s="126"/>
    </row>
    <row r="21" s="118" customFormat="1" ht="35.15" customHeight="1" spans="1:8">
      <c r="A21" s="123">
        <v>17</v>
      </c>
      <c r="B21" s="55" t="s">
        <v>105</v>
      </c>
      <c r="C21" s="55" t="s">
        <v>85</v>
      </c>
      <c r="D21" s="124">
        <v>340</v>
      </c>
      <c r="E21" s="125">
        <f t="shared" si="0"/>
        <v>340</v>
      </c>
      <c r="F21" s="123"/>
      <c r="G21" s="50"/>
      <c r="H21" s="126"/>
    </row>
    <row r="22" s="118" customFormat="1" ht="35.15" customHeight="1" spans="1:8">
      <c r="A22" s="50" t="s">
        <v>61</v>
      </c>
      <c r="B22" s="49"/>
      <c r="C22" s="49"/>
      <c r="D22" s="127">
        <f>SUM(D5:D21)</f>
        <v>3357.48</v>
      </c>
      <c r="E22" s="128">
        <f t="shared" ref="E22:F22" si="1">SUM(E5:E21)</f>
        <v>3357.48</v>
      </c>
      <c r="F22" s="127">
        <f t="shared" si="1"/>
        <v>0</v>
      </c>
      <c r="G22" s="50"/>
      <c r="H22" s="126"/>
    </row>
    <row r="23" s="118" customFormat="1" ht="35.15" customHeight="1" spans="1:8">
      <c r="A23" s="50" t="s">
        <v>62</v>
      </c>
      <c r="B23" s="49" t="s">
        <v>106</v>
      </c>
      <c r="C23" s="49"/>
      <c r="D23" s="50"/>
      <c r="E23" s="129"/>
      <c r="F23" s="122"/>
      <c r="G23" s="130"/>
      <c r="H23" s="131"/>
    </row>
    <row r="24" s="118" customFormat="1" ht="35.15" customHeight="1" spans="1:10">
      <c r="A24" s="123">
        <v>1</v>
      </c>
      <c r="B24" s="55" t="s">
        <v>107</v>
      </c>
      <c r="C24" s="55" t="s">
        <v>106</v>
      </c>
      <c r="D24" s="124">
        <v>376</v>
      </c>
      <c r="E24" s="125">
        <f>D24-F24</f>
        <v>376</v>
      </c>
      <c r="F24" s="123"/>
      <c r="G24" s="50"/>
      <c r="H24" s="126"/>
      <c r="I24" s="132" t="s">
        <v>87</v>
      </c>
      <c r="J24" s="22">
        <f>E33</f>
        <v>273.08</v>
      </c>
    </row>
    <row r="25" s="118" customFormat="1" ht="35.15" customHeight="1" spans="1:10">
      <c r="A25" s="123">
        <v>2</v>
      </c>
      <c r="B25" s="55" t="s">
        <v>108</v>
      </c>
      <c r="C25" s="55" t="s">
        <v>106</v>
      </c>
      <c r="D25" s="124">
        <v>260</v>
      </c>
      <c r="E25" s="125">
        <f t="shared" ref="E25:E48" si="2">D25-F25</f>
        <v>260</v>
      </c>
      <c r="F25" s="123"/>
      <c r="G25" s="50"/>
      <c r="H25" s="126"/>
      <c r="I25" s="132" t="s">
        <v>89</v>
      </c>
      <c r="J25" s="22">
        <f>E24+E25+E26+E31+E32+E38+E39+E43+E45+E46+E40</f>
        <v>2088</v>
      </c>
    </row>
    <row r="26" s="118" customFormat="1" ht="35.15" customHeight="1" spans="1:10">
      <c r="A26" s="123">
        <v>3</v>
      </c>
      <c r="B26" s="55" t="s">
        <v>109</v>
      </c>
      <c r="C26" s="55" t="s">
        <v>106</v>
      </c>
      <c r="D26" s="124">
        <v>143</v>
      </c>
      <c r="E26" s="125">
        <f t="shared" si="2"/>
        <v>143</v>
      </c>
      <c r="F26" s="123"/>
      <c r="G26" s="50"/>
      <c r="H26" s="126"/>
      <c r="I26" s="118" t="s">
        <v>38</v>
      </c>
      <c r="J26" s="22">
        <f>J24+J25</f>
        <v>2361.08</v>
      </c>
    </row>
    <row r="27" s="118" customFormat="1" ht="35.15" customHeight="1" spans="1:10">
      <c r="A27" s="123">
        <v>4</v>
      </c>
      <c r="B27" s="55" t="s">
        <v>110</v>
      </c>
      <c r="C27" s="55" t="s">
        <v>106</v>
      </c>
      <c r="D27" s="124">
        <v>50</v>
      </c>
      <c r="E27" s="125">
        <f t="shared" si="2"/>
        <v>50</v>
      </c>
      <c r="F27" s="123"/>
      <c r="G27" s="50"/>
      <c r="H27" s="126"/>
      <c r="I27" s="118" t="s">
        <v>92</v>
      </c>
      <c r="J27" s="134">
        <f>J26/E49</f>
        <v>0.741992658889783</v>
      </c>
    </row>
    <row r="28" s="118" customFormat="1" ht="35.15" customHeight="1" spans="1:8">
      <c r="A28" s="123">
        <v>5</v>
      </c>
      <c r="B28" s="55" t="s">
        <v>111</v>
      </c>
      <c r="C28" s="55" t="s">
        <v>106</v>
      </c>
      <c r="D28" s="124">
        <v>35</v>
      </c>
      <c r="E28" s="125">
        <f t="shared" si="2"/>
        <v>35</v>
      </c>
      <c r="F28" s="123"/>
      <c r="G28" s="50"/>
      <c r="H28" s="126"/>
    </row>
    <row r="29" s="118" customFormat="1" ht="35.15" customHeight="1" spans="1:8">
      <c r="A29" s="123">
        <v>6</v>
      </c>
      <c r="B29" s="55" t="s">
        <v>112</v>
      </c>
      <c r="C29" s="55" t="s">
        <v>106</v>
      </c>
      <c r="D29" s="124">
        <v>41</v>
      </c>
      <c r="E29" s="125">
        <f t="shared" si="2"/>
        <v>41</v>
      </c>
      <c r="F29" s="123"/>
      <c r="G29" s="50"/>
      <c r="H29" s="126"/>
    </row>
    <row r="30" s="118" customFormat="1" ht="35.15" customHeight="1" spans="1:8">
      <c r="A30" s="123">
        <v>7</v>
      </c>
      <c r="B30" s="55" t="s">
        <v>113</v>
      </c>
      <c r="C30" s="55" t="s">
        <v>106</v>
      </c>
      <c r="D30" s="124">
        <v>75</v>
      </c>
      <c r="E30" s="125">
        <f t="shared" si="2"/>
        <v>75</v>
      </c>
      <c r="F30" s="123"/>
      <c r="G30" s="50"/>
      <c r="H30" s="126"/>
    </row>
    <row r="31" s="118" customFormat="1" ht="35.15" customHeight="1" spans="1:8">
      <c r="A31" s="123">
        <v>8</v>
      </c>
      <c r="B31" s="55" t="s">
        <v>114</v>
      </c>
      <c r="C31" s="55" t="s">
        <v>106</v>
      </c>
      <c r="D31" s="124">
        <v>164</v>
      </c>
      <c r="E31" s="125">
        <f t="shared" si="2"/>
        <v>164</v>
      </c>
      <c r="F31" s="123"/>
      <c r="G31" s="50"/>
      <c r="H31" s="126"/>
    </row>
    <row r="32" s="118" customFormat="1" ht="35.15" customHeight="1" spans="1:8">
      <c r="A32" s="123">
        <v>9</v>
      </c>
      <c r="B32" s="55" t="s">
        <v>115</v>
      </c>
      <c r="C32" s="55" t="s">
        <v>106</v>
      </c>
      <c r="D32" s="124">
        <v>149</v>
      </c>
      <c r="E32" s="125">
        <f t="shared" si="2"/>
        <v>149</v>
      </c>
      <c r="F32" s="123"/>
      <c r="G32" s="50"/>
      <c r="H32" s="126"/>
    </row>
    <row r="33" s="118" customFormat="1" ht="35.15" customHeight="1" spans="1:8">
      <c r="A33" s="123">
        <v>10</v>
      </c>
      <c r="B33" s="55" t="s">
        <v>116</v>
      </c>
      <c r="C33" s="55" t="s">
        <v>106</v>
      </c>
      <c r="D33" s="124">
        <v>276</v>
      </c>
      <c r="E33" s="125">
        <f t="shared" si="2"/>
        <v>273.08</v>
      </c>
      <c r="F33" s="123">
        <v>2.92</v>
      </c>
      <c r="G33" s="123" t="s">
        <v>117</v>
      </c>
      <c r="H33" s="126"/>
    </row>
    <row r="34" s="118" customFormat="1" ht="35.15" customHeight="1" spans="1:8">
      <c r="A34" s="123">
        <v>11</v>
      </c>
      <c r="B34" s="55" t="s">
        <v>118</v>
      </c>
      <c r="C34" s="55" t="s">
        <v>106</v>
      </c>
      <c r="D34" s="124">
        <v>124</v>
      </c>
      <c r="E34" s="125">
        <f t="shared" si="2"/>
        <v>124</v>
      </c>
      <c r="F34" s="123"/>
      <c r="G34" s="50"/>
      <c r="H34" s="126"/>
    </row>
    <row r="35" s="118" customFormat="1" ht="35.15" customHeight="1" spans="1:8">
      <c r="A35" s="123">
        <v>12</v>
      </c>
      <c r="B35" s="55" t="s">
        <v>119</v>
      </c>
      <c r="C35" s="55" t="s">
        <v>106</v>
      </c>
      <c r="D35" s="124">
        <v>126</v>
      </c>
      <c r="E35" s="125">
        <f t="shared" si="2"/>
        <v>126</v>
      </c>
      <c r="F35" s="123"/>
      <c r="G35" s="50"/>
      <c r="H35" s="126"/>
    </row>
    <row r="36" s="118" customFormat="1" ht="35.15" customHeight="1" spans="1:8">
      <c r="A36" s="123">
        <v>13</v>
      </c>
      <c r="B36" s="55" t="s">
        <v>120</v>
      </c>
      <c r="C36" s="55" t="s">
        <v>106</v>
      </c>
      <c r="D36" s="124">
        <v>75</v>
      </c>
      <c r="E36" s="125">
        <f t="shared" si="2"/>
        <v>75</v>
      </c>
      <c r="F36" s="123"/>
      <c r="G36" s="50"/>
      <c r="H36" s="126"/>
    </row>
    <row r="37" s="118" customFormat="1" ht="35.15" customHeight="1" spans="1:8">
      <c r="A37" s="123">
        <v>14</v>
      </c>
      <c r="B37" s="55" t="s">
        <v>121</v>
      </c>
      <c r="C37" s="55" t="s">
        <v>106</v>
      </c>
      <c r="D37" s="124">
        <v>34</v>
      </c>
      <c r="E37" s="125">
        <f t="shared" si="2"/>
        <v>34</v>
      </c>
      <c r="F37" s="123"/>
      <c r="G37" s="50"/>
      <c r="H37" s="126"/>
    </row>
    <row r="38" s="118" customFormat="1" ht="35.15" customHeight="1" spans="1:8">
      <c r="A38" s="123">
        <v>15</v>
      </c>
      <c r="B38" s="55" t="s">
        <v>122</v>
      </c>
      <c r="C38" s="55" t="s">
        <v>106</v>
      </c>
      <c r="D38" s="124">
        <v>142</v>
      </c>
      <c r="E38" s="125">
        <f t="shared" si="2"/>
        <v>142</v>
      </c>
      <c r="F38" s="123"/>
      <c r="G38" s="50"/>
      <c r="H38" s="126"/>
    </row>
    <row r="39" s="118" customFormat="1" ht="35.15" customHeight="1" spans="1:8">
      <c r="A39" s="123">
        <v>16</v>
      </c>
      <c r="B39" s="55" t="s">
        <v>123</v>
      </c>
      <c r="C39" s="55" t="s">
        <v>106</v>
      </c>
      <c r="D39" s="124">
        <v>197</v>
      </c>
      <c r="E39" s="125">
        <f t="shared" si="2"/>
        <v>197</v>
      </c>
      <c r="F39" s="123"/>
      <c r="G39" s="50"/>
      <c r="H39" s="126"/>
    </row>
    <row r="40" s="118" customFormat="1" ht="35.15" customHeight="1" spans="1:8">
      <c r="A40" s="123">
        <v>17</v>
      </c>
      <c r="B40" s="55" t="s">
        <v>124</v>
      </c>
      <c r="C40" s="55" t="s">
        <v>106</v>
      </c>
      <c r="D40" s="124">
        <v>192</v>
      </c>
      <c r="E40" s="125">
        <f t="shared" si="2"/>
        <v>192</v>
      </c>
      <c r="F40" s="123"/>
      <c r="G40" s="50"/>
      <c r="H40" s="126"/>
    </row>
    <row r="41" s="118" customFormat="1" ht="35.15" customHeight="1" spans="1:8">
      <c r="A41" s="123">
        <v>18</v>
      </c>
      <c r="B41" s="55" t="s">
        <v>125</v>
      </c>
      <c r="C41" s="55" t="s">
        <v>106</v>
      </c>
      <c r="D41" s="124">
        <v>51</v>
      </c>
      <c r="E41" s="125">
        <f t="shared" si="2"/>
        <v>51</v>
      </c>
      <c r="F41" s="123"/>
      <c r="G41" s="50"/>
      <c r="H41" s="126"/>
    </row>
    <row r="42" s="118" customFormat="1" ht="35.15" customHeight="1" spans="1:8">
      <c r="A42" s="123">
        <v>19</v>
      </c>
      <c r="B42" s="55" t="s">
        <v>126</v>
      </c>
      <c r="C42" s="55" t="s">
        <v>106</v>
      </c>
      <c r="D42" s="124">
        <v>66</v>
      </c>
      <c r="E42" s="125">
        <f t="shared" si="2"/>
        <v>66</v>
      </c>
      <c r="F42" s="123"/>
      <c r="G42" s="50"/>
      <c r="H42" s="126"/>
    </row>
    <row r="43" s="118" customFormat="1" ht="35.15" customHeight="1" spans="1:8">
      <c r="A43" s="123">
        <v>20</v>
      </c>
      <c r="B43" s="55" t="s">
        <v>127</v>
      </c>
      <c r="C43" s="55" t="s">
        <v>106</v>
      </c>
      <c r="D43" s="124">
        <v>112</v>
      </c>
      <c r="E43" s="125">
        <f t="shared" si="2"/>
        <v>112</v>
      </c>
      <c r="F43" s="123"/>
      <c r="G43" s="50"/>
      <c r="H43" s="126"/>
    </row>
    <row r="44" s="118" customFormat="1" ht="35.15" customHeight="1" spans="1:8">
      <c r="A44" s="123">
        <v>21</v>
      </c>
      <c r="B44" s="55" t="s">
        <v>128</v>
      </c>
      <c r="C44" s="55" t="s">
        <v>106</v>
      </c>
      <c r="D44" s="124">
        <v>49</v>
      </c>
      <c r="E44" s="125">
        <f t="shared" si="2"/>
        <v>49</v>
      </c>
      <c r="F44" s="123"/>
      <c r="G44" s="50"/>
      <c r="H44" s="126"/>
    </row>
    <row r="45" s="118" customFormat="1" ht="35.15" customHeight="1" spans="1:8">
      <c r="A45" s="123">
        <v>22</v>
      </c>
      <c r="B45" s="55" t="s">
        <v>91</v>
      </c>
      <c r="C45" s="55" t="s">
        <v>106</v>
      </c>
      <c r="D45" s="124">
        <v>185</v>
      </c>
      <c r="E45" s="125">
        <f t="shared" si="2"/>
        <v>185</v>
      </c>
      <c r="F45" s="123"/>
      <c r="G45" s="50"/>
      <c r="H45" s="126"/>
    </row>
    <row r="46" s="118" customFormat="1" ht="35.15" customHeight="1" spans="1:8">
      <c r="A46" s="123">
        <v>23</v>
      </c>
      <c r="B46" s="55" t="s">
        <v>129</v>
      </c>
      <c r="C46" s="55" t="s">
        <v>106</v>
      </c>
      <c r="D46" s="124">
        <v>168</v>
      </c>
      <c r="E46" s="125">
        <f t="shared" si="2"/>
        <v>168</v>
      </c>
      <c r="F46" s="123"/>
      <c r="G46" s="50"/>
      <c r="H46" s="126"/>
    </row>
    <row r="47" s="118" customFormat="1" ht="35.15" customHeight="1" spans="1:8">
      <c r="A47" s="123">
        <v>24</v>
      </c>
      <c r="B47" s="55" t="s">
        <v>130</v>
      </c>
      <c r="C47" s="55" t="s">
        <v>106</v>
      </c>
      <c r="D47" s="124">
        <v>28</v>
      </c>
      <c r="E47" s="125">
        <f t="shared" si="2"/>
        <v>28</v>
      </c>
      <c r="F47" s="123"/>
      <c r="G47" s="50"/>
      <c r="H47" s="126"/>
    </row>
    <row r="48" s="118" customFormat="1" ht="35.15" customHeight="1" spans="1:8">
      <c r="A48" s="123">
        <v>25</v>
      </c>
      <c r="B48" s="55" t="s">
        <v>94</v>
      </c>
      <c r="C48" s="55" t="s">
        <v>106</v>
      </c>
      <c r="D48" s="124">
        <v>67</v>
      </c>
      <c r="E48" s="125">
        <f t="shared" si="2"/>
        <v>67</v>
      </c>
      <c r="F48" s="123"/>
      <c r="G48" s="50"/>
      <c r="H48" s="126"/>
    </row>
    <row r="49" s="118" customFormat="1" ht="35.15" customHeight="1" spans="1:8">
      <c r="A49" s="50" t="s">
        <v>61</v>
      </c>
      <c r="B49" s="49"/>
      <c r="C49" s="49"/>
      <c r="D49" s="127">
        <f>SUM(D24:D48)</f>
        <v>3185</v>
      </c>
      <c r="E49" s="127">
        <f t="shared" ref="E49:F49" si="3">SUM(E24:E48)</f>
        <v>3182.08</v>
      </c>
      <c r="F49" s="127">
        <f t="shared" si="3"/>
        <v>2.92</v>
      </c>
      <c r="G49" s="50"/>
      <c r="H49" s="126"/>
    </row>
    <row r="50" s="118" customFormat="1" ht="35.15" customHeight="1" spans="1:8">
      <c r="A50" s="50" t="s">
        <v>65</v>
      </c>
      <c r="B50" s="49" t="s">
        <v>131</v>
      </c>
      <c r="C50" s="49"/>
      <c r="D50" s="50"/>
      <c r="E50" s="129"/>
      <c r="F50" s="122"/>
      <c r="G50" s="50"/>
      <c r="H50" s="126"/>
    </row>
    <row r="51" s="118" customFormat="1" ht="35.15" customHeight="1" spans="1:10">
      <c r="A51" s="123">
        <v>1</v>
      </c>
      <c r="B51" s="55" t="s">
        <v>128</v>
      </c>
      <c r="C51" s="55" t="s">
        <v>131</v>
      </c>
      <c r="D51" s="124">
        <v>143</v>
      </c>
      <c r="E51" s="125">
        <f>D51-F51</f>
        <v>143</v>
      </c>
      <c r="F51" s="123"/>
      <c r="G51" s="50"/>
      <c r="H51" s="126"/>
      <c r="I51" s="132" t="s">
        <v>87</v>
      </c>
      <c r="J51" s="22">
        <f>E56+E57</f>
        <v>924.57</v>
      </c>
    </row>
    <row r="52" s="118" customFormat="1" ht="35.15" customHeight="1" spans="1:10">
      <c r="A52" s="123">
        <v>2</v>
      </c>
      <c r="B52" s="55" t="s">
        <v>132</v>
      </c>
      <c r="C52" s="55" t="s">
        <v>131</v>
      </c>
      <c r="D52" s="124">
        <v>265</v>
      </c>
      <c r="E52" s="125">
        <f t="shared" ref="E52:E63" si="4">D52-F52</f>
        <v>265</v>
      </c>
      <c r="F52" s="123"/>
      <c r="G52" s="50"/>
      <c r="H52" s="126"/>
      <c r="I52" s="132" t="s">
        <v>89</v>
      </c>
      <c r="J52" s="22">
        <f>E51+E52+E53+E54+E55</f>
        <v>1026</v>
      </c>
    </row>
    <row r="53" s="118" customFormat="1" ht="35.15" customHeight="1" spans="1:10">
      <c r="A53" s="123">
        <v>3</v>
      </c>
      <c r="B53" s="55" t="s">
        <v>114</v>
      </c>
      <c r="C53" s="55" t="s">
        <v>131</v>
      </c>
      <c r="D53" s="124">
        <v>190</v>
      </c>
      <c r="E53" s="125">
        <f t="shared" si="4"/>
        <v>190</v>
      </c>
      <c r="F53" s="123"/>
      <c r="G53" s="50"/>
      <c r="H53" s="126"/>
      <c r="I53" s="118" t="s">
        <v>38</v>
      </c>
      <c r="J53" s="22">
        <f>J51+J52</f>
        <v>1950.57</v>
      </c>
    </row>
    <row r="54" s="118" customFormat="1" ht="35.15" customHeight="1" spans="1:10">
      <c r="A54" s="123">
        <v>4</v>
      </c>
      <c r="B54" s="55" t="s">
        <v>133</v>
      </c>
      <c r="C54" s="55" t="s">
        <v>131</v>
      </c>
      <c r="D54" s="124">
        <v>256</v>
      </c>
      <c r="E54" s="125">
        <f t="shared" si="4"/>
        <v>256</v>
      </c>
      <c r="F54" s="123"/>
      <c r="G54" s="50"/>
      <c r="H54" s="126"/>
      <c r="I54" s="118" t="s">
        <v>92</v>
      </c>
      <c r="J54" s="134">
        <f>J53/E64</f>
        <v>0.810687137115712</v>
      </c>
    </row>
    <row r="55" s="118" customFormat="1" ht="35.15" customHeight="1" spans="1:8">
      <c r="A55" s="123">
        <v>5</v>
      </c>
      <c r="B55" s="55" t="s">
        <v>134</v>
      </c>
      <c r="C55" s="55" t="s">
        <v>131</v>
      </c>
      <c r="D55" s="124">
        <v>172</v>
      </c>
      <c r="E55" s="125">
        <f t="shared" si="4"/>
        <v>172</v>
      </c>
      <c r="F55" s="123"/>
      <c r="G55" s="50"/>
      <c r="H55" s="126"/>
    </row>
    <row r="56" s="118" customFormat="1" ht="35.15" customHeight="1" spans="1:8">
      <c r="A56" s="123">
        <v>6</v>
      </c>
      <c r="B56" s="55" t="s">
        <v>135</v>
      </c>
      <c r="C56" s="55" t="s">
        <v>131</v>
      </c>
      <c r="D56" s="124">
        <v>547.63</v>
      </c>
      <c r="E56" s="125">
        <f t="shared" si="4"/>
        <v>544.74</v>
      </c>
      <c r="F56" s="123">
        <v>2.89</v>
      </c>
      <c r="G56" s="123" t="s">
        <v>117</v>
      </c>
      <c r="H56" s="126"/>
    </row>
    <row r="57" s="118" customFormat="1" ht="35.15" customHeight="1" spans="1:8">
      <c r="A57" s="123">
        <v>7</v>
      </c>
      <c r="B57" s="55" t="s">
        <v>93</v>
      </c>
      <c r="C57" s="55" t="s">
        <v>131</v>
      </c>
      <c r="D57" s="124">
        <v>382.07</v>
      </c>
      <c r="E57" s="125">
        <f t="shared" si="4"/>
        <v>379.83</v>
      </c>
      <c r="F57" s="123">
        <v>2.24</v>
      </c>
      <c r="G57" s="123" t="s">
        <v>117</v>
      </c>
      <c r="H57" s="126"/>
    </row>
    <row r="58" s="118" customFormat="1" ht="35.15" customHeight="1" spans="1:8">
      <c r="A58" s="123">
        <v>8</v>
      </c>
      <c r="B58" s="55" t="s">
        <v>136</v>
      </c>
      <c r="C58" s="55" t="s">
        <v>131</v>
      </c>
      <c r="D58" s="124">
        <v>178</v>
      </c>
      <c r="E58" s="125">
        <f t="shared" si="4"/>
        <v>178</v>
      </c>
      <c r="F58" s="123"/>
      <c r="G58" s="50"/>
      <c r="H58" s="126"/>
    </row>
    <row r="59" s="118" customFormat="1" ht="35.15" customHeight="1" spans="1:8">
      <c r="A59" s="123">
        <v>9</v>
      </c>
      <c r="B59" s="55" t="s">
        <v>137</v>
      </c>
      <c r="C59" s="55" t="s">
        <v>131</v>
      </c>
      <c r="D59" s="124">
        <v>57.5</v>
      </c>
      <c r="E59" s="125">
        <f t="shared" si="4"/>
        <v>57.5</v>
      </c>
      <c r="F59" s="123"/>
      <c r="G59" s="50"/>
      <c r="H59" s="126"/>
    </row>
    <row r="60" s="118" customFormat="1" ht="35.15" customHeight="1" spans="1:8">
      <c r="A60" s="123">
        <v>10</v>
      </c>
      <c r="B60" s="55" t="s">
        <v>123</v>
      </c>
      <c r="C60" s="55" t="s">
        <v>131</v>
      </c>
      <c r="D60" s="124">
        <v>43</v>
      </c>
      <c r="E60" s="125">
        <f t="shared" si="4"/>
        <v>43</v>
      </c>
      <c r="F60" s="123"/>
      <c r="G60" s="50"/>
      <c r="H60" s="126"/>
    </row>
    <row r="61" s="118" customFormat="1" ht="35.15" customHeight="1" spans="1:8">
      <c r="A61" s="123">
        <v>11</v>
      </c>
      <c r="B61" s="55" t="s">
        <v>138</v>
      </c>
      <c r="C61" s="55" t="s">
        <v>131</v>
      </c>
      <c r="D61" s="124">
        <v>52</v>
      </c>
      <c r="E61" s="125">
        <f t="shared" si="4"/>
        <v>52</v>
      </c>
      <c r="F61" s="123"/>
      <c r="G61" s="50"/>
      <c r="H61" s="126"/>
    </row>
    <row r="62" s="118" customFormat="1" ht="35.15" customHeight="1" spans="1:8">
      <c r="A62" s="123">
        <v>12</v>
      </c>
      <c r="B62" s="55" t="s">
        <v>139</v>
      </c>
      <c r="C62" s="55" t="s">
        <v>131</v>
      </c>
      <c r="D62" s="124">
        <v>95</v>
      </c>
      <c r="E62" s="125">
        <f t="shared" si="4"/>
        <v>95</v>
      </c>
      <c r="F62" s="123"/>
      <c r="G62" s="50"/>
      <c r="H62" s="126"/>
    </row>
    <row r="63" s="118" customFormat="1" ht="35.15" customHeight="1" spans="1:8">
      <c r="A63" s="123">
        <v>13</v>
      </c>
      <c r="B63" s="55" t="s">
        <v>140</v>
      </c>
      <c r="C63" s="55" t="s">
        <v>131</v>
      </c>
      <c r="D63" s="124">
        <v>30</v>
      </c>
      <c r="E63" s="125">
        <f t="shared" si="4"/>
        <v>30</v>
      </c>
      <c r="F63" s="123"/>
      <c r="G63" s="50"/>
      <c r="H63" s="126"/>
    </row>
    <row r="64" s="118" customFormat="1" ht="35.15" customHeight="1" spans="1:8">
      <c r="A64" s="50" t="s">
        <v>61</v>
      </c>
      <c r="B64" s="49"/>
      <c r="C64" s="49"/>
      <c r="D64" s="127">
        <f>SUM(D51:D63)</f>
        <v>2411.2</v>
      </c>
      <c r="E64" s="127">
        <f t="shared" ref="E64:F64" si="5">SUM(E51:E63)</f>
        <v>2406.07</v>
      </c>
      <c r="F64" s="127">
        <f t="shared" si="5"/>
        <v>5.13</v>
      </c>
      <c r="G64" s="50"/>
      <c r="H64" s="126"/>
    </row>
    <row r="65" s="118" customFormat="1" ht="35.15" customHeight="1" spans="1:8">
      <c r="A65" s="50" t="s">
        <v>71</v>
      </c>
      <c r="B65" s="49" t="s">
        <v>141</v>
      </c>
      <c r="C65" s="49"/>
      <c r="D65" s="50"/>
      <c r="E65" s="50"/>
      <c r="F65" s="52"/>
      <c r="G65" s="50"/>
      <c r="H65" s="126"/>
    </row>
    <row r="66" s="118" customFormat="1" ht="35.15" customHeight="1" spans="1:10">
      <c r="A66" s="123">
        <v>1</v>
      </c>
      <c r="B66" s="55" t="s">
        <v>123</v>
      </c>
      <c r="C66" s="55" t="s">
        <v>141</v>
      </c>
      <c r="D66" s="124">
        <v>142.8</v>
      </c>
      <c r="E66" s="125">
        <f>D66-F66</f>
        <v>142.8</v>
      </c>
      <c r="F66" s="123"/>
      <c r="G66" s="50"/>
      <c r="H66" s="126"/>
      <c r="I66" s="132" t="s">
        <v>87</v>
      </c>
      <c r="J66" s="22">
        <f>E72</f>
        <v>117.96</v>
      </c>
    </row>
    <row r="67" s="118" customFormat="1" ht="35.15" customHeight="1" spans="1:10">
      <c r="A67" s="123">
        <v>2</v>
      </c>
      <c r="B67" s="55" t="s">
        <v>142</v>
      </c>
      <c r="C67" s="55" t="s">
        <v>141</v>
      </c>
      <c r="D67" s="124">
        <v>214.01</v>
      </c>
      <c r="E67" s="125">
        <f t="shared" ref="E67:E76" si="6">D67-F67</f>
        <v>214.01</v>
      </c>
      <c r="F67" s="123"/>
      <c r="G67" s="50"/>
      <c r="H67" s="126"/>
      <c r="I67" s="132" t="s">
        <v>89</v>
      </c>
      <c r="J67" s="22">
        <f>E67+E68+E69+E71+E74</f>
        <v>1638.63</v>
      </c>
    </row>
    <row r="68" s="118" customFormat="1" ht="35.15" customHeight="1" spans="1:10">
      <c r="A68" s="123">
        <v>3</v>
      </c>
      <c r="B68" s="55" t="s">
        <v>143</v>
      </c>
      <c r="C68" s="55" t="s">
        <v>141</v>
      </c>
      <c r="D68" s="124">
        <v>311.3</v>
      </c>
      <c r="E68" s="125">
        <f t="shared" si="6"/>
        <v>311.3</v>
      </c>
      <c r="F68" s="123"/>
      <c r="G68" s="50"/>
      <c r="H68" s="126"/>
      <c r="I68" s="118" t="s">
        <v>38</v>
      </c>
      <c r="J68" s="22">
        <f>J66+J67</f>
        <v>1756.59</v>
      </c>
    </row>
    <row r="69" s="118" customFormat="1" ht="35.15" customHeight="1" spans="1:10">
      <c r="A69" s="123">
        <v>4</v>
      </c>
      <c r="B69" s="55" t="s">
        <v>125</v>
      </c>
      <c r="C69" s="55" t="s">
        <v>141</v>
      </c>
      <c r="D69" s="124">
        <v>134.6</v>
      </c>
      <c r="E69" s="125">
        <f t="shared" si="6"/>
        <v>134.6</v>
      </c>
      <c r="F69" s="123"/>
      <c r="G69" s="50"/>
      <c r="H69" s="126"/>
      <c r="I69" s="118" t="s">
        <v>92</v>
      </c>
      <c r="J69" s="134">
        <f>J68/E77</f>
        <v>0.767730318221352</v>
      </c>
    </row>
    <row r="70" s="118" customFormat="1" ht="35.15" customHeight="1" spans="1:8">
      <c r="A70" s="123">
        <v>5</v>
      </c>
      <c r="B70" s="55" t="s">
        <v>136</v>
      </c>
      <c r="C70" s="55" t="s">
        <v>141</v>
      </c>
      <c r="D70" s="124">
        <v>71.4</v>
      </c>
      <c r="E70" s="125">
        <f t="shared" si="6"/>
        <v>71.4</v>
      </c>
      <c r="F70" s="123"/>
      <c r="G70" s="50"/>
      <c r="H70" s="126"/>
    </row>
    <row r="71" s="118" customFormat="1" ht="35.15" customHeight="1" spans="1:8">
      <c r="A71" s="123">
        <v>6</v>
      </c>
      <c r="B71" s="55" t="s">
        <v>144</v>
      </c>
      <c r="C71" s="55" t="s">
        <v>141</v>
      </c>
      <c r="D71" s="124">
        <v>563.05</v>
      </c>
      <c r="E71" s="125">
        <f t="shared" si="6"/>
        <v>563.05</v>
      </c>
      <c r="F71" s="123"/>
      <c r="G71" s="50"/>
      <c r="H71" s="126"/>
    </row>
    <row r="72" s="118" customFormat="1" ht="35.15" customHeight="1" spans="1:8">
      <c r="A72" s="123">
        <v>7</v>
      </c>
      <c r="B72" s="55" t="s">
        <v>145</v>
      </c>
      <c r="C72" s="55" t="s">
        <v>141</v>
      </c>
      <c r="D72" s="124">
        <v>121</v>
      </c>
      <c r="E72" s="125">
        <f t="shared" si="6"/>
        <v>117.96</v>
      </c>
      <c r="F72" s="123">
        <v>3.04</v>
      </c>
      <c r="G72" s="123" t="s">
        <v>117</v>
      </c>
      <c r="H72" s="126"/>
    </row>
    <row r="73" s="118" customFormat="1" ht="35.15" customHeight="1" spans="1:8">
      <c r="A73" s="123">
        <v>8</v>
      </c>
      <c r="B73" s="55" t="s">
        <v>126</v>
      </c>
      <c r="C73" s="55" t="s">
        <v>141</v>
      </c>
      <c r="D73" s="124">
        <v>114.24</v>
      </c>
      <c r="E73" s="125">
        <f t="shared" si="6"/>
        <v>114.24</v>
      </c>
      <c r="F73" s="123"/>
      <c r="G73" s="50"/>
      <c r="H73" s="126"/>
    </row>
    <row r="74" s="118" customFormat="1" ht="35.15" customHeight="1" spans="1:8">
      <c r="A74" s="123">
        <v>9</v>
      </c>
      <c r="B74" s="55" t="s">
        <v>146</v>
      </c>
      <c r="C74" s="55" t="s">
        <v>141</v>
      </c>
      <c r="D74" s="124">
        <v>415.67</v>
      </c>
      <c r="E74" s="125">
        <f t="shared" si="6"/>
        <v>415.67</v>
      </c>
      <c r="F74" s="123"/>
      <c r="G74" s="50"/>
      <c r="H74" s="126"/>
    </row>
    <row r="75" s="118" customFormat="1" ht="35.15" customHeight="1" spans="1:8">
      <c r="A75" s="123">
        <v>10</v>
      </c>
      <c r="B75" s="55" t="s">
        <v>130</v>
      </c>
      <c r="C75" s="55" t="s">
        <v>141</v>
      </c>
      <c r="D75" s="124">
        <v>138</v>
      </c>
      <c r="E75" s="125">
        <f t="shared" si="6"/>
        <v>138</v>
      </c>
      <c r="F75" s="123"/>
      <c r="G75" s="50"/>
      <c r="H75" s="126"/>
    </row>
    <row r="76" s="118" customFormat="1" ht="35.15" customHeight="1" spans="1:8">
      <c r="A76" s="123">
        <v>11</v>
      </c>
      <c r="B76" s="55" t="s">
        <v>147</v>
      </c>
      <c r="C76" s="55" t="s">
        <v>141</v>
      </c>
      <c r="D76" s="124">
        <v>65</v>
      </c>
      <c r="E76" s="125">
        <f t="shared" si="6"/>
        <v>65</v>
      </c>
      <c r="F76" s="123"/>
      <c r="G76" s="50"/>
      <c r="H76" s="126"/>
    </row>
    <row r="77" s="118" customFormat="1" ht="35.15" customHeight="1" spans="1:8">
      <c r="A77" s="50" t="s">
        <v>61</v>
      </c>
      <c r="B77" s="49"/>
      <c r="C77" s="49"/>
      <c r="D77" s="127">
        <f>SUM(D66:D76)</f>
        <v>2291.07</v>
      </c>
      <c r="E77" s="127">
        <f t="shared" ref="E77:F77" si="7">SUM(E66:E76)</f>
        <v>2288.03</v>
      </c>
      <c r="F77" s="127">
        <f t="shared" si="7"/>
        <v>3.04</v>
      </c>
      <c r="G77" s="50"/>
      <c r="H77" s="126"/>
    </row>
    <row r="78" s="118" customFormat="1" ht="35.15" customHeight="1" spans="1:8">
      <c r="A78" s="50" t="s">
        <v>75</v>
      </c>
      <c r="B78" s="49" t="s">
        <v>148</v>
      </c>
      <c r="C78" s="49"/>
      <c r="D78" s="50"/>
      <c r="E78" s="121"/>
      <c r="F78" s="52"/>
      <c r="G78" s="50"/>
      <c r="H78" s="126"/>
    </row>
    <row r="79" s="118" customFormat="1" ht="43" customHeight="1" spans="1:10">
      <c r="A79" s="123">
        <v>1</v>
      </c>
      <c r="B79" s="55" t="s">
        <v>149</v>
      </c>
      <c r="C79" s="55" t="s">
        <v>148</v>
      </c>
      <c r="D79" s="124">
        <v>147.69</v>
      </c>
      <c r="E79" s="135">
        <f>D79-F79</f>
        <v>142.7362</v>
      </c>
      <c r="F79" s="124">
        <v>4.9538</v>
      </c>
      <c r="G79" s="123" t="s">
        <v>150</v>
      </c>
      <c r="H79" s="126"/>
      <c r="I79" s="132" t="s">
        <v>87</v>
      </c>
      <c r="J79" s="22">
        <f>E80+E81+E86+E89+E91+E79</f>
        <v>1326.0062</v>
      </c>
    </row>
    <row r="80" s="118" customFormat="1" ht="35.15" customHeight="1" spans="1:10">
      <c r="A80" s="123">
        <v>2</v>
      </c>
      <c r="B80" s="55" t="s">
        <v>151</v>
      </c>
      <c r="C80" s="55" t="s">
        <v>148</v>
      </c>
      <c r="D80" s="124">
        <v>163.72</v>
      </c>
      <c r="E80" s="135">
        <f>D80-F80</f>
        <v>163.72</v>
      </c>
      <c r="F80" s="123"/>
      <c r="G80" s="50"/>
      <c r="H80" s="126"/>
      <c r="I80" s="132" t="s">
        <v>89</v>
      </c>
      <c r="J80" s="22">
        <f>E85+E87+E88</f>
        <v>663.48</v>
      </c>
    </row>
    <row r="81" s="118" customFormat="1" ht="35.15" customHeight="1" spans="1:10">
      <c r="A81" s="123">
        <v>3</v>
      </c>
      <c r="B81" s="55" t="s">
        <v>127</v>
      </c>
      <c r="C81" s="55" t="s">
        <v>148</v>
      </c>
      <c r="D81" s="124">
        <v>145.96</v>
      </c>
      <c r="E81" s="135">
        <f t="shared" ref="E81:E95" si="8">D81-F81</f>
        <v>145.96</v>
      </c>
      <c r="F81" s="123"/>
      <c r="G81" s="50"/>
      <c r="H81" s="126"/>
      <c r="I81" s="118" t="s">
        <v>38</v>
      </c>
      <c r="J81" s="22">
        <f>J79+J80</f>
        <v>1989.4862</v>
      </c>
    </row>
    <row r="82" s="118" customFormat="1" ht="35.15" customHeight="1" spans="1:10">
      <c r="A82" s="123">
        <v>4</v>
      </c>
      <c r="B82" s="55" t="s">
        <v>152</v>
      </c>
      <c r="C82" s="55" t="s">
        <v>148</v>
      </c>
      <c r="D82" s="124">
        <v>234.29</v>
      </c>
      <c r="E82" s="135">
        <f t="shared" si="8"/>
        <v>234.29</v>
      </c>
      <c r="F82" s="123"/>
      <c r="G82" s="50"/>
      <c r="H82" s="126"/>
      <c r="I82" s="118" t="s">
        <v>92</v>
      </c>
      <c r="J82" s="134">
        <f>J81/E96</f>
        <v>0.741176805442105</v>
      </c>
    </row>
    <row r="83" s="118" customFormat="1" ht="35.15" customHeight="1" spans="1:8">
      <c r="A83" s="123">
        <v>5</v>
      </c>
      <c r="B83" s="55" t="s">
        <v>147</v>
      </c>
      <c r="C83" s="55" t="s">
        <v>148</v>
      </c>
      <c r="D83" s="124">
        <v>142.14</v>
      </c>
      <c r="E83" s="135">
        <f t="shared" si="8"/>
        <v>142.14</v>
      </c>
      <c r="F83" s="123"/>
      <c r="G83" s="50"/>
      <c r="H83" s="126"/>
    </row>
    <row r="84" s="118" customFormat="1" ht="35.15" customHeight="1" spans="1:8">
      <c r="A84" s="123">
        <v>6</v>
      </c>
      <c r="B84" s="55" t="s">
        <v>153</v>
      </c>
      <c r="C84" s="55" t="s">
        <v>148</v>
      </c>
      <c r="D84" s="124">
        <v>64.4</v>
      </c>
      <c r="E84" s="135">
        <f t="shared" si="8"/>
        <v>64.4</v>
      </c>
      <c r="F84" s="123"/>
      <c r="G84" s="50"/>
      <c r="H84" s="126"/>
    </row>
    <row r="85" s="118" customFormat="1" ht="35.15" customHeight="1" spans="1:8">
      <c r="A85" s="123">
        <v>7</v>
      </c>
      <c r="B85" s="55" t="s">
        <v>154</v>
      </c>
      <c r="C85" s="55" t="s">
        <v>148</v>
      </c>
      <c r="D85" s="124">
        <v>112.71</v>
      </c>
      <c r="E85" s="135">
        <f t="shared" si="8"/>
        <v>112.71</v>
      </c>
      <c r="F85" s="123"/>
      <c r="G85" s="50"/>
      <c r="H85" s="126"/>
    </row>
    <row r="86" s="118" customFormat="1" ht="35.15" customHeight="1" spans="1:8">
      <c r="A86" s="123">
        <v>8</v>
      </c>
      <c r="B86" s="55" t="s">
        <v>155</v>
      </c>
      <c r="C86" s="55" t="s">
        <v>148</v>
      </c>
      <c r="D86" s="124">
        <v>332.47</v>
      </c>
      <c r="E86" s="135">
        <f t="shared" si="8"/>
        <v>332.47</v>
      </c>
      <c r="F86" s="123"/>
      <c r="G86" s="50"/>
      <c r="H86" s="126"/>
    </row>
    <row r="87" s="118" customFormat="1" ht="35.15" customHeight="1" spans="1:8">
      <c r="A87" s="123">
        <v>9</v>
      </c>
      <c r="B87" s="55" t="s">
        <v>156</v>
      </c>
      <c r="C87" s="55" t="s">
        <v>148</v>
      </c>
      <c r="D87" s="124">
        <v>245.18</v>
      </c>
      <c r="E87" s="135">
        <f t="shared" si="8"/>
        <v>245.18</v>
      </c>
      <c r="F87" s="123"/>
      <c r="G87" s="50"/>
      <c r="H87" s="126"/>
    </row>
    <row r="88" s="118" customFormat="1" ht="35.15" customHeight="1" spans="1:8">
      <c r="A88" s="123">
        <v>10</v>
      </c>
      <c r="B88" s="55" t="s">
        <v>157</v>
      </c>
      <c r="C88" s="55" t="s">
        <v>148</v>
      </c>
      <c r="D88" s="124">
        <v>305.59</v>
      </c>
      <c r="E88" s="135">
        <f t="shared" si="8"/>
        <v>305.59</v>
      </c>
      <c r="F88" s="123"/>
      <c r="G88" s="50"/>
      <c r="H88" s="126"/>
    </row>
    <row r="89" s="118" customFormat="1" ht="35.15" customHeight="1" spans="1:8">
      <c r="A89" s="123">
        <v>11</v>
      </c>
      <c r="B89" s="55" t="s">
        <v>158</v>
      </c>
      <c r="C89" s="55" t="s">
        <v>148</v>
      </c>
      <c r="D89" s="124">
        <v>386.64</v>
      </c>
      <c r="E89" s="135">
        <f t="shared" si="8"/>
        <v>386.64</v>
      </c>
      <c r="F89" s="123"/>
      <c r="G89" s="50"/>
      <c r="H89" s="126"/>
    </row>
    <row r="90" s="118" customFormat="1" ht="35.15" customHeight="1" spans="1:8">
      <c r="A90" s="123">
        <v>12</v>
      </c>
      <c r="B90" s="55" t="s">
        <v>159</v>
      </c>
      <c r="C90" s="55" t="s">
        <v>148</v>
      </c>
      <c r="D90" s="124">
        <v>178.91</v>
      </c>
      <c r="E90" s="135">
        <f t="shared" si="8"/>
        <v>178.91</v>
      </c>
      <c r="F90" s="123"/>
      <c r="G90" s="50"/>
      <c r="H90" s="126"/>
    </row>
    <row r="91" s="118" customFormat="1" ht="35.15" customHeight="1" spans="1:8">
      <c r="A91" s="123">
        <v>13</v>
      </c>
      <c r="B91" s="55" t="s">
        <v>160</v>
      </c>
      <c r="C91" s="55" t="s">
        <v>148</v>
      </c>
      <c r="D91" s="124">
        <v>154.48</v>
      </c>
      <c r="E91" s="135">
        <f t="shared" si="8"/>
        <v>154.48</v>
      </c>
      <c r="F91" s="123"/>
      <c r="G91" s="50"/>
      <c r="H91" s="126"/>
    </row>
    <row r="92" s="118" customFormat="1" ht="35.15" customHeight="1" spans="1:8">
      <c r="A92" s="123">
        <v>14</v>
      </c>
      <c r="B92" s="55" t="s">
        <v>161</v>
      </c>
      <c r="C92" s="55" t="s">
        <v>148</v>
      </c>
      <c r="D92" s="124">
        <v>15</v>
      </c>
      <c r="E92" s="135">
        <f t="shared" si="8"/>
        <v>15</v>
      </c>
      <c r="F92" s="123"/>
      <c r="G92" s="50"/>
      <c r="H92" s="126"/>
    </row>
    <row r="93" s="118" customFormat="1" ht="35.15" customHeight="1" spans="1:8">
      <c r="A93" s="123">
        <v>15</v>
      </c>
      <c r="B93" s="55" t="s">
        <v>162</v>
      </c>
      <c r="C93" s="55" t="s">
        <v>148</v>
      </c>
      <c r="D93" s="124">
        <v>10</v>
      </c>
      <c r="E93" s="135">
        <f t="shared" si="8"/>
        <v>10</v>
      </c>
      <c r="F93" s="123"/>
      <c r="G93" s="50"/>
      <c r="H93" s="126"/>
    </row>
    <row r="94" s="118" customFormat="1" ht="35.15" customHeight="1" spans="1:8">
      <c r="A94" s="123">
        <v>16</v>
      </c>
      <c r="B94" s="55" t="s">
        <v>163</v>
      </c>
      <c r="C94" s="55" t="s">
        <v>148</v>
      </c>
      <c r="D94" s="124">
        <v>30</v>
      </c>
      <c r="E94" s="135">
        <f t="shared" si="8"/>
        <v>30</v>
      </c>
      <c r="F94" s="123"/>
      <c r="G94" s="50"/>
      <c r="H94" s="126"/>
    </row>
    <row r="95" s="118" customFormat="1" ht="35.15" customHeight="1" spans="1:8">
      <c r="A95" s="123">
        <v>17</v>
      </c>
      <c r="B95" s="55" t="s">
        <v>164</v>
      </c>
      <c r="C95" s="55" t="s">
        <v>148</v>
      </c>
      <c r="D95" s="124">
        <v>20</v>
      </c>
      <c r="E95" s="135">
        <f t="shared" si="8"/>
        <v>20</v>
      </c>
      <c r="F95" s="123"/>
      <c r="G95" s="50"/>
      <c r="H95" s="126"/>
    </row>
    <row r="96" s="118" customFormat="1" ht="35.15" customHeight="1" spans="1:8">
      <c r="A96" s="50" t="s">
        <v>61</v>
      </c>
      <c r="B96" s="49"/>
      <c r="C96" s="49"/>
      <c r="D96" s="127">
        <f>SUM(D79:D95)</f>
        <v>2689.18</v>
      </c>
      <c r="E96" s="128">
        <f t="shared" ref="E96:F96" si="9">SUM(E79:E95)</f>
        <v>2684.2262</v>
      </c>
      <c r="F96" s="127">
        <f t="shared" si="9"/>
        <v>4.9538</v>
      </c>
      <c r="G96" s="50"/>
      <c r="H96" s="126"/>
    </row>
    <row r="97" s="118" customFormat="1" ht="35.15" customHeight="1" spans="1:8">
      <c r="A97" s="50" t="s">
        <v>165</v>
      </c>
      <c r="B97" s="49" t="s">
        <v>166</v>
      </c>
      <c r="C97" s="49"/>
      <c r="D97" s="50"/>
      <c r="E97" s="50"/>
      <c r="F97" s="52"/>
      <c r="G97" s="50"/>
      <c r="H97" s="126"/>
    </row>
    <row r="98" s="118" customFormat="1" ht="35.15" customHeight="1" spans="1:10">
      <c r="A98" s="123">
        <v>1</v>
      </c>
      <c r="B98" s="55" t="s">
        <v>167</v>
      </c>
      <c r="C98" s="55" t="s">
        <v>166</v>
      </c>
      <c r="D98" s="124">
        <v>187</v>
      </c>
      <c r="E98" s="125">
        <f>D98-F98</f>
        <v>187</v>
      </c>
      <c r="F98" s="123"/>
      <c r="G98" s="50"/>
      <c r="H98" s="126"/>
      <c r="I98" s="132" t="s">
        <v>87</v>
      </c>
      <c r="J98" s="22">
        <f>E100+E103</f>
        <v>678.53</v>
      </c>
    </row>
    <row r="99" s="118" customFormat="1" ht="35.15" customHeight="1" spans="1:10">
      <c r="A99" s="123">
        <v>2</v>
      </c>
      <c r="B99" s="55" t="s">
        <v>168</v>
      </c>
      <c r="C99" s="55" t="s">
        <v>166</v>
      </c>
      <c r="D99" s="124">
        <v>298</v>
      </c>
      <c r="E99" s="125">
        <f t="shared" ref="E99:E107" si="10">D99-F99</f>
        <v>298</v>
      </c>
      <c r="F99" s="123"/>
      <c r="G99" s="50"/>
      <c r="H99" s="126"/>
      <c r="I99" s="132" t="s">
        <v>89</v>
      </c>
      <c r="J99" s="22">
        <f>E99+E102+E104</f>
        <v>709</v>
      </c>
    </row>
    <row r="100" s="118" customFormat="1" ht="35.15" customHeight="1" spans="1:10">
      <c r="A100" s="123">
        <v>3</v>
      </c>
      <c r="B100" s="55" t="s">
        <v>169</v>
      </c>
      <c r="C100" s="55" t="s">
        <v>166</v>
      </c>
      <c r="D100" s="124">
        <v>544.3</v>
      </c>
      <c r="E100" s="125">
        <f t="shared" si="10"/>
        <v>544.3</v>
      </c>
      <c r="F100" s="123"/>
      <c r="G100" s="50"/>
      <c r="H100" s="126"/>
      <c r="I100" s="118" t="s">
        <v>38</v>
      </c>
      <c r="J100" s="22">
        <f>J98+J99</f>
        <v>1387.53</v>
      </c>
    </row>
    <row r="101" s="118" customFormat="1" ht="35.15" customHeight="1" spans="1:10">
      <c r="A101" s="123">
        <v>4</v>
      </c>
      <c r="B101" s="55" t="s">
        <v>104</v>
      </c>
      <c r="C101" s="55" t="s">
        <v>166</v>
      </c>
      <c r="D101" s="124">
        <v>92.59</v>
      </c>
      <c r="E101" s="125">
        <f t="shared" si="10"/>
        <v>92.59</v>
      </c>
      <c r="F101" s="123"/>
      <c r="G101" s="50"/>
      <c r="H101" s="126"/>
      <c r="I101" s="118" t="s">
        <v>92</v>
      </c>
      <c r="J101" s="134">
        <f>J100/E108</f>
        <v>0.734096247857279</v>
      </c>
    </row>
    <row r="102" s="118" customFormat="1" ht="35.15" customHeight="1" spans="1:8">
      <c r="A102" s="123">
        <v>5</v>
      </c>
      <c r="B102" s="55" t="s">
        <v>138</v>
      </c>
      <c r="C102" s="55" t="s">
        <v>166</v>
      </c>
      <c r="D102" s="124">
        <v>201</v>
      </c>
      <c r="E102" s="125">
        <f t="shared" si="10"/>
        <v>201</v>
      </c>
      <c r="F102" s="123"/>
      <c r="G102" s="50"/>
      <c r="H102" s="126"/>
    </row>
    <row r="103" s="118" customFormat="1" ht="35.15" customHeight="1" spans="1:8">
      <c r="A103" s="123">
        <v>6</v>
      </c>
      <c r="B103" s="55" t="s">
        <v>123</v>
      </c>
      <c r="C103" s="55" t="s">
        <v>166</v>
      </c>
      <c r="D103" s="124">
        <v>134.23</v>
      </c>
      <c r="E103" s="125">
        <f t="shared" si="10"/>
        <v>134.23</v>
      </c>
      <c r="F103" s="123"/>
      <c r="G103" s="50"/>
      <c r="H103" s="126"/>
    </row>
    <row r="104" s="118" customFormat="1" ht="35.15" customHeight="1" spans="1:8">
      <c r="A104" s="123">
        <v>7</v>
      </c>
      <c r="B104" s="55" t="s">
        <v>170</v>
      </c>
      <c r="C104" s="55" t="s">
        <v>166</v>
      </c>
      <c r="D104" s="124">
        <v>210</v>
      </c>
      <c r="E104" s="125">
        <f t="shared" si="10"/>
        <v>210</v>
      </c>
      <c r="F104" s="123"/>
      <c r="G104" s="50"/>
      <c r="H104" s="126"/>
    </row>
    <row r="105" s="118" customFormat="1" ht="35.15" customHeight="1" spans="1:8">
      <c r="A105" s="123">
        <v>8</v>
      </c>
      <c r="B105" s="55" t="s">
        <v>93</v>
      </c>
      <c r="C105" s="55" t="s">
        <v>166</v>
      </c>
      <c r="D105" s="124">
        <v>88</v>
      </c>
      <c r="E105" s="125">
        <f t="shared" si="10"/>
        <v>88</v>
      </c>
      <c r="F105" s="123"/>
      <c r="G105" s="50"/>
      <c r="H105" s="126"/>
    </row>
    <row r="106" s="118" customFormat="1" ht="35.15" customHeight="1" spans="1:8">
      <c r="A106" s="123">
        <v>9</v>
      </c>
      <c r="B106" s="55" t="s">
        <v>171</v>
      </c>
      <c r="C106" s="55" t="s">
        <v>166</v>
      </c>
      <c r="D106" s="124">
        <v>70</v>
      </c>
      <c r="E106" s="125">
        <f t="shared" si="10"/>
        <v>70</v>
      </c>
      <c r="F106" s="123"/>
      <c r="G106" s="50"/>
      <c r="H106" s="126"/>
    </row>
    <row r="107" s="118" customFormat="1" ht="35.15" customHeight="1" spans="1:8">
      <c r="A107" s="123">
        <v>10</v>
      </c>
      <c r="B107" s="55" t="s">
        <v>172</v>
      </c>
      <c r="C107" s="55" t="s">
        <v>166</v>
      </c>
      <c r="D107" s="124">
        <v>65</v>
      </c>
      <c r="E107" s="125">
        <f t="shared" si="10"/>
        <v>65</v>
      </c>
      <c r="F107" s="123"/>
      <c r="G107" s="50"/>
      <c r="H107" s="126"/>
    </row>
    <row r="108" s="118" customFormat="1" ht="35.15" customHeight="1" spans="1:8">
      <c r="A108" s="50" t="s">
        <v>61</v>
      </c>
      <c r="B108" s="49"/>
      <c r="C108" s="49"/>
      <c r="D108" s="127">
        <f>SUM(D98:D107)</f>
        <v>1890.12</v>
      </c>
      <c r="E108" s="127">
        <f t="shared" ref="E108:F108" si="11">SUM(E98:E107)</f>
        <v>1890.12</v>
      </c>
      <c r="F108" s="127"/>
      <c r="G108" s="50"/>
      <c r="H108" s="126"/>
    </row>
    <row r="109" s="118" customFormat="1" ht="35.15" customHeight="1" spans="1:8">
      <c r="A109" s="136" t="s">
        <v>38</v>
      </c>
      <c r="B109" s="67"/>
      <c r="C109" s="67"/>
      <c r="D109" s="137">
        <f>D108+D96+D77+D64+D49+D22</f>
        <v>15824.05</v>
      </c>
      <c r="E109" s="138">
        <f>E108+E96+E77+E64+E49+E22</f>
        <v>15808.0062</v>
      </c>
      <c r="F109" s="137">
        <f>F108+F96+F77+F64+F49+F22</f>
        <v>16.0438</v>
      </c>
      <c r="G109" s="50"/>
      <c r="H109" s="126"/>
    </row>
    <row r="110" s="118" customFormat="1" ht="22" customHeight="1" spans="1:8">
      <c r="A110" s="28"/>
      <c r="B110" s="29"/>
      <c r="C110" s="29"/>
      <c r="D110" s="139"/>
      <c r="E110" s="140"/>
      <c r="F110" s="139"/>
      <c r="G110" s="32"/>
      <c r="H110" s="126"/>
    </row>
    <row r="111" s="118" customFormat="1" ht="22" customHeight="1" spans="1:8">
      <c r="A111" s="28"/>
      <c r="B111" s="29"/>
      <c r="C111" s="29"/>
      <c r="D111" s="139"/>
      <c r="E111" s="140"/>
      <c r="F111" s="139"/>
      <c r="G111" s="32"/>
      <c r="H111" s="126"/>
    </row>
    <row r="112" s="118" customFormat="1" ht="22" customHeight="1" spans="1:8">
      <c r="A112" s="28"/>
      <c r="B112" s="29"/>
      <c r="C112" s="29"/>
      <c r="D112" s="139"/>
      <c r="E112" s="140"/>
      <c r="F112" s="139"/>
      <c r="G112" s="32"/>
      <c r="H112" s="126"/>
    </row>
    <row r="113" ht="17.5" customHeight="1" spans="1:6">
      <c r="A113" s="33"/>
      <c r="B113" s="2"/>
      <c r="C113" s="3"/>
      <c r="D113" s="107"/>
      <c r="E113" s="33"/>
      <c r="F113" s="107"/>
    </row>
    <row r="114" ht="26.25" spans="1:6">
      <c r="A114" s="33"/>
      <c r="B114" s="7"/>
      <c r="C114" s="109"/>
      <c r="D114" s="110"/>
      <c r="E114" s="141"/>
      <c r="F114" s="110"/>
    </row>
    <row r="115" ht="26.25" spans="1:6">
      <c r="A115" s="33"/>
      <c r="B115" s="142"/>
      <c r="C115" s="8"/>
      <c r="D115" s="112"/>
      <c r="E115" s="10"/>
      <c r="F115" s="112"/>
    </row>
    <row r="116" ht="26.25" spans="1:6">
      <c r="A116" s="33"/>
      <c r="B116" s="142"/>
      <c r="C116" s="8"/>
      <c r="D116" s="114"/>
      <c r="E116" s="9"/>
      <c r="F116" s="114"/>
    </row>
    <row r="117" ht="26.25" spans="1:6">
      <c r="A117" s="33"/>
      <c r="B117" s="7"/>
      <c r="C117" s="109"/>
      <c r="D117" s="110"/>
      <c r="E117" s="141"/>
      <c r="F117" s="110"/>
    </row>
    <row r="118" spans="1:6">
      <c r="A118" s="33"/>
      <c r="B118" s="2"/>
      <c r="C118" s="3"/>
      <c r="D118" s="107"/>
      <c r="E118" s="33"/>
      <c r="F118" s="107"/>
    </row>
    <row r="119" spans="1:6">
      <c r="A119" s="33"/>
      <c r="B119" s="2"/>
      <c r="C119" s="3"/>
      <c r="D119" s="107"/>
      <c r="E119" s="33"/>
      <c r="F119" s="107"/>
    </row>
    <row r="120" spans="1:6">
      <c r="A120" s="33"/>
      <c r="B120" s="2"/>
      <c r="C120" s="3"/>
      <c r="D120" s="107"/>
      <c r="E120" s="33"/>
      <c r="F120" s="107"/>
    </row>
    <row r="121" spans="1:6">
      <c r="A121" s="33"/>
      <c r="B121" s="2"/>
      <c r="C121" s="3"/>
      <c r="D121" s="107"/>
      <c r="E121" s="33"/>
      <c r="F121" s="107"/>
    </row>
    <row r="122" spans="1:6">
      <c r="A122" s="33"/>
      <c r="B122" s="2"/>
      <c r="C122" s="3"/>
      <c r="D122" s="107"/>
      <c r="E122" s="33"/>
      <c r="F122" s="107"/>
    </row>
    <row r="123" spans="1:6">
      <c r="A123" s="33"/>
      <c r="B123" s="2"/>
      <c r="C123" s="3"/>
      <c r="D123" s="107"/>
      <c r="E123" s="33"/>
      <c r="F123" s="107"/>
    </row>
    <row r="124" spans="1:6">
      <c r="A124" s="33"/>
      <c r="B124" s="2"/>
      <c r="C124" s="3"/>
      <c r="D124" s="107"/>
      <c r="E124" s="33"/>
      <c r="F124" s="107"/>
    </row>
    <row r="125" spans="1:6">
      <c r="A125" s="33"/>
      <c r="B125" s="2"/>
      <c r="C125" s="3"/>
      <c r="D125" s="107"/>
      <c r="E125" s="33"/>
      <c r="F125" s="107"/>
    </row>
    <row r="126" spans="1:6">
      <c r="A126" s="33"/>
      <c r="B126" s="2"/>
      <c r="C126" s="3"/>
      <c r="D126" s="107"/>
      <c r="E126" s="33"/>
      <c r="F126" s="107"/>
    </row>
    <row r="127" spans="1:6">
      <c r="A127" s="33"/>
      <c r="B127" s="2"/>
      <c r="C127" s="3"/>
      <c r="D127" s="107"/>
      <c r="E127" s="33"/>
      <c r="F127" s="107"/>
    </row>
    <row r="128" spans="1:6">
      <c r="A128" s="33"/>
      <c r="B128" s="2"/>
      <c r="C128" s="3"/>
      <c r="D128" s="107"/>
      <c r="E128" s="33"/>
      <c r="F128" s="107"/>
    </row>
    <row r="129" spans="1:6">
      <c r="A129" s="33"/>
      <c r="B129" s="2"/>
      <c r="C129" s="3"/>
      <c r="D129" s="107"/>
      <c r="E129" s="33"/>
      <c r="F129" s="107"/>
    </row>
    <row r="130" spans="1:6">
      <c r="A130" s="33"/>
      <c r="B130" s="2"/>
      <c r="C130" s="3"/>
      <c r="D130" s="107"/>
      <c r="E130" s="33"/>
      <c r="F130" s="107"/>
    </row>
    <row r="131" spans="1:6">
      <c r="A131" s="33"/>
      <c r="B131" s="2"/>
      <c r="C131" s="3"/>
      <c r="D131" s="107"/>
      <c r="E131" s="33"/>
      <c r="F131" s="107"/>
    </row>
    <row r="132" spans="1:6">
      <c r="A132" s="33"/>
      <c r="B132" s="2"/>
      <c r="C132" s="3"/>
      <c r="D132" s="107"/>
      <c r="E132" s="33"/>
      <c r="F132" s="107"/>
    </row>
    <row r="133" spans="1:6">
      <c r="A133" s="33"/>
      <c r="B133" s="2"/>
      <c r="C133" s="3"/>
      <c r="D133" s="107"/>
      <c r="E133" s="33"/>
      <c r="F133" s="107"/>
    </row>
  </sheetData>
  <autoFilter xmlns:etc="http://www.wps.cn/officeDocument/2017/etCustomData" ref="A3:M109" etc:filterBottomFollowUsedRange="0">
    <extLst/>
  </autoFilter>
  <mergeCells count="10">
    <mergeCell ref="A1:G1"/>
    <mergeCell ref="A2:B2"/>
    <mergeCell ref="L3:M3"/>
    <mergeCell ref="A22:C22"/>
    <mergeCell ref="A49:C49"/>
    <mergeCell ref="A64:C64"/>
    <mergeCell ref="A77:C77"/>
    <mergeCell ref="A96:C96"/>
    <mergeCell ref="A108:C108"/>
    <mergeCell ref="A109:C109"/>
  </mergeCells>
  <printOptions horizontalCentered="1"/>
  <pageMargins left="0.708661417322835" right="0.708661417322835" top="0.748031496062992" bottom="0.748031496062992" header="0.31496062992126" footer="0.31496062992126"/>
  <pageSetup paperSize="9" scale="36" orientation="portrait"/>
  <headerFooter scaleWithDoc="0">
    <oddHeader>&amp;L&amp;"宋体,常规"&amp;20附件7</oddHeader>
  </headerFooter>
  <rowBreaks count="1" manualBreakCount="1">
    <brk id="5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view="pageBreakPreview" zoomScale="70" zoomScaleNormal="100" workbookViewId="0">
      <pane ySplit="5" topLeftCell="A17" activePane="bottomLeft" state="frozen"/>
      <selection/>
      <selection pane="bottomLeft" activeCell="H20" sqref="H20"/>
    </sheetView>
  </sheetViews>
  <sheetFormatPr defaultColWidth="9" defaultRowHeight="15"/>
  <cols>
    <col min="1" max="1" width="11.25" customWidth="1"/>
    <col min="2" max="2" width="15.175" style="3" customWidth="1"/>
    <col min="3" max="3" width="19.4583333333333" style="3" customWidth="1"/>
    <col min="4" max="4" width="20" style="37" customWidth="1"/>
    <col min="5" max="5" width="17.5" style="38" customWidth="1"/>
    <col min="6" max="6" width="15" customWidth="1"/>
    <col min="7" max="7" width="30.8916666666667" customWidth="1"/>
    <col min="8" max="8" width="19.3333333333333" customWidth="1"/>
    <col min="9" max="10" width="9" customWidth="1"/>
    <col min="11" max="11" width="9.33333333333333" customWidth="1"/>
    <col min="12" max="12" width="10.9166666666667" customWidth="1"/>
  </cols>
  <sheetData>
    <row r="1" ht="41.15" customHeight="1" spans="1:7">
      <c r="A1" s="39" t="s">
        <v>173</v>
      </c>
      <c r="B1" s="40"/>
      <c r="C1" s="40"/>
      <c r="D1" s="40"/>
      <c r="E1" s="40"/>
      <c r="F1" s="40"/>
      <c r="G1" s="40"/>
    </row>
    <row r="2" ht="2" customHeight="1" spans="1:7">
      <c r="A2" s="41"/>
      <c r="B2" s="41"/>
      <c r="C2" s="41"/>
      <c r="D2" s="41"/>
      <c r="E2" s="41"/>
      <c r="F2" s="41"/>
      <c r="G2" s="41"/>
    </row>
    <row r="3" ht="23" customHeight="1" spans="1:12">
      <c r="A3" s="41"/>
      <c r="B3" s="41"/>
      <c r="C3" s="41"/>
      <c r="D3" s="41"/>
      <c r="E3" s="41"/>
      <c r="F3" s="41"/>
      <c r="G3" s="41"/>
      <c r="L3" s="23"/>
    </row>
    <row r="4" ht="47" customHeight="1" spans="1:12">
      <c r="A4" s="42" t="s">
        <v>174</v>
      </c>
      <c r="B4" s="42"/>
      <c r="C4" s="42"/>
      <c r="D4" s="42"/>
      <c r="E4" s="43"/>
      <c r="F4" s="42"/>
      <c r="G4" s="42"/>
      <c r="H4" s="44"/>
      <c r="L4" s="44"/>
    </row>
    <row r="5" ht="47" customHeight="1" spans="1:12">
      <c r="A5" s="45" t="s">
        <v>2</v>
      </c>
      <c r="B5" s="11" t="s">
        <v>44</v>
      </c>
      <c r="C5" s="11" t="s">
        <v>45</v>
      </c>
      <c r="D5" s="11" t="s">
        <v>46</v>
      </c>
      <c r="E5" s="46" t="s">
        <v>47</v>
      </c>
      <c r="F5" s="11" t="s">
        <v>48</v>
      </c>
      <c r="G5" s="47" t="s">
        <v>49</v>
      </c>
      <c r="H5" s="44"/>
      <c r="L5" s="44"/>
    </row>
    <row r="6" ht="35.15" customHeight="1" spans="1:12">
      <c r="A6" s="48" t="s">
        <v>50</v>
      </c>
      <c r="B6" s="49" t="s">
        <v>175</v>
      </c>
      <c r="C6" s="49"/>
      <c r="D6" s="50"/>
      <c r="E6" s="51"/>
      <c r="F6" s="52"/>
      <c r="G6" s="53"/>
      <c r="H6" s="44"/>
      <c r="K6" s="79"/>
      <c r="L6" s="79"/>
    </row>
    <row r="7" ht="35.15" customHeight="1" spans="1:12">
      <c r="A7" s="54">
        <v>1</v>
      </c>
      <c r="B7" s="55" t="s">
        <v>176</v>
      </c>
      <c r="C7" s="55" t="s">
        <v>177</v>
      </c>
      <c r="D7" s="56">
        <v>4.4</v>
      </c>
      <c r="E7" s="57">
        <f t="shared" ref="E7:E38" si="0">D7-F7</f>
        <v>4.4</v>
      </c>
      <c r="F7" s="50"/>
      <c r="G7" s="53"/>
      <c r="I7" s="80"/>
      <c r="J7" s="23"/>
      <c r="K7" s="81"/>
      <c r="L7" s="82"/>
    </row>
    <row r="8" ht="35.15" customHeight="1" spans="1:12">
      <c r="A8" s="54">
        <v>2</v>
      </c>
      <c r="B8" s="55" t="s">
        <v>178</v>
      </c>
      <c r="C8" s="55" t="s">
        <v>177</v>
      </c>
      <c r="D8" s="56">
        <v>1.6</v>
      </c>
      <c r="E8" s="57">
        <f t="shared" si="0"/>
        <v>1.6</v>
      </c>
      <c r="F8" s="50"/>
      <c r="G8" s="53"/>
      <c r="I8" s="80"/>
      <c r="J8" s="23"/>
      <c r="K8" s="82"/>
      <c r="L8" s="82"/>
    </row>
    <row r="9" ht="35.15" customHeight="1" spans="1:12">
      <c r="A9" s="54">
        <v>3</v>
      </c>
      <c r="B9" s="55" t="s">
        <v>179</v>
      </c>
      <c r="C9" s="55" t="s">
        <v>177</v>
      </c>
      <c r="D9" s="56">
        <v>2</v>
      </c>
      <c r="E9" s="57">
        <f t="shared" si="0"/>
        <v>2</v>
      </c>
      <c r="F9" s="50"/>
      <c r="G9" s="53"/>
      <c r="J9" s="23"/>
      <c r="K9" s="82"/>
      <c r="L9" s="82"/>
    </row>
    <row r="10" ht="35.15" customHeight="1" spans="1:12">
      <c r="A10" s="54">
        <v>4</v>
      </c>
      <c r="B10" s="55" t="s">
        <v>180</v>
      </c>
      <c r="C10" s="55" t="s">
        <v>177</v>
      </c>
      <c r="D10" s="56">
        <v>10</v>
      </c>
      <c r="E10" s="57">
        <f t="shared" si="0"/>
        <v>10</v>
      </c>
      <c r="F10" s="50"/>
      <c r="G10" s="53"/>
      <c r="J10" s="83"/>
      <c r="K10" s="82"/>
      <c r="L10" s="84"/>
    </row>
    <row r="11" ht="35.15" customHeight="1" spans="1:7">
      <c r="A11" s="54">
        <v>5</v>
      </c>
      <c r="B11" s="55" t="s">
        <v>181</v>
      </c>
      <c r="C11" s="55" t="s">
        <v>177</v>
      </c>
      <c r="D11" s="56">
        <v>4.3</v>
      </c>
      <c r="E11" s="57">
        <f t="shared" si="0"/>
        <v>4.3</v>
      </c>
      <c r="F11" s="50"/>
      <c r="G11" s="53"/>
    </row>
    <row r="12" ht="35.15" customHeight="1" spans="1:7">
      <c r="A12" s="54">
        <v>6</v>
      </c>
      <c r="B12" s="55" t="s">
        <v>182</v>
      </c>
      <c r="C12" s="55" t="s">
        <v>177</v>
      </c>
      <c r="D12" s="56">
        <v>5.5</v>
      </c>
      <c r="E12" s="57">
        <f t="shared" si="0"/>
        <v>5.5</v>
      </c>
      <c r="F12" s="50"/>
      <c r="G12" s="53"/>
    </row>
    <row r="13" ht="35.15" customHeight="1" spans="1:7">
      <c r="A13" s="54">
        <v>7</v>
      </c>
      <c r="B13" s="55" t="s">
        <v>183</v>
      </c>
      <c r="C13" s="55" t="s">
        <v>177</v>
      </c>
      <c r="D13" s="56">
        <v>7</v>
      </c>
      <c r="E13" s="57">
        <f t="shared" si="0"/>
        <v>7</v>
      </c>
      <c r="F13" s="50"/>
      <c r="G13" s="53"/>
    </row>
    <row r="14" ht="35.15" customHeight="1" spans="1:7">
      <c r="A14" s="54">
        <v>8</v>
      </c>
      <c r="B14" s="55" t="s">
        <v>184</v>
      </c>
      <c r="C14" s="55" t="s">
        <v>177</v>
      </c>
      <c r="D14" s="56">
        <v>7.5</v>
      </c>
      <c r="E14" s="57">
        <f t="shared" si="0"/>
        <v>7.5</v>
      </c>
      <c r="F14" s="50"/>
      <c r="G14" s="53"/>
    </row>
    <row r="15" ht="35.15" customHeight="1" spans="1:7">
      <c r="A15" s="54">
        <v>9</v>
      </c>
      <c r="B15" s="55" t="s">
        <v>185</v>
      </c>
      <c r="C15" s="55" t="s">
        <v>177</v>
      </c>
      <c r="D15" s="56">
        <v>7</v>
      </c>
      <c r="E15" s="57">
        <f t="shared" si="0"/>
        <v>7</v>
      </c>
      <c r="F15" s="50"/>
      <c r="G15" s="53"/>
    </row>
    <row r="16" ht="35.15" customHeight="1" spans="1:7">
      <c r="A16" s="54">
        <v>10</v>
      </c>
      <c r="B16" s="55" t="s">
        <v>186</v>
      </c>
      <c r="C16" s="55" t="s">
        <v>177</v>
      </c>
      <c r="D16" s="56">
        <v>9</v>
      </c>
      <c r="E16" s="57">
        <f t="shared" si="0"/>
        <v>9</v>
      </c>
      <c r="F16" s="50"/>
      <c r="G16" s="53"/>
    </row>
    <row r="17" ht="35.15" customHeight="1" spans="1:7">
      <c r="A17" s="54">
        <v>11</v>
      </c>
      <c r="B17" s="55" t="s">
        <v>187</v>
      </c>
      <c r="C17" s="55" t="s">
        <v>177</v>
      </c>
      <c r="D17" s="56">
        <v>5</v>
      </c>
      <c r="E17" s="57">
        <f t="shared" si="0"/>
        <v>5</v>
      </c>
      <c r="F17" s="50"/>
      <c r="G17" s="53"/>
    </row>
    <row r="18" ht="35.15" customHeight="1" spans="1:7">
      <c r="A18" s="54">
        <v>12</v>
      </c>
      <c r="B18" s="55" t="s">
        <v>188</v>
      </c>
      <c r="C18" s="55" t="s">
        <v>177</v>
      </c>
      <c r="D18" s="56">
        <v>4</v>
      </c>
      <c r="E18" s="57">
        <f t="shared" si="0"/>
        <v>4</v>
      </c>
      <c r="F18" s="50"/>
      <c r="G18" s="53"/>
    </row>
    <row r="19" ht="35.15" customHeight="1" spans="1:7">
      <c r="A19" s="54">
        <v>13</v>
      </c>
      <c r="B19" s="55" t="s">
        <v>189</v>
      </c>
      <c r="C19" s="55" t="s">
        <v>177</v>
      </c>
      <c r="D19" s="56">
        <v>4</v>
      </c>
      <c r="E19" s="57">
        <f t="shared" si="0"/>
        <v>4</v>
      </c>
      <c r="F19" s="50"/>
      <c r="G19" s="53"/>
    </row>
    <row r="20" ht="35.15" customHeight="1" spans="1:7">
      <c r="A20" s="54">
        <v>14</v>
      </c>
      <c r="B20" s="55" t="s">
        <v>190</v>
      </c>
      <c r="C20" s="55" t="s">
        <v>177</v>
      </c>
      <c r="D20" s="56">
        <v>1.5</v>
      </c>
      <c r="E20" s="57">
        <f t="shared" si="0"/>
        <v>1.5</v>
      </c>
      <c r="F20" s="50"/>
      <c r="G20" s="53"/>
    </row>
    <row r="21" ht="35.15" customHeight="1" spans="1:7">
      <c r="A21" s="54">
        <v>15</v>
      </c>
      <c r="B21" s="55" t="s">
        <v>191</v>
      </c>
      <c r="C21" s="55" t="s">
        <v>177</v>
      </c>
      <c r="D21" s="56">
        <v>5.5</v>
      </c>
      <c r="E21" s="57">
        <f t="shared" si="0"/>
        <v>5.5</v>
      </c>
      <c r="F21" s="50"/>
      <c r="G21" s="53"/>
    </row>
    <row r="22" ht="35.15" customHeight="1" spans="1:7">
      <c r="A22" s="54">
        <v>16</v>
      </c>
      <c r="B22" s="55" t="s">
        <v>192</v>
      </c>
      <c r="C22" s="55" t="s">
        <v>177</v>
      </c>
      <c r="D22" s="56">
        <v>1.7</v>
      </c>
      <c r="E22" s="57">
        <f t="shared" si="0"/>
        <v>1.7</v>
      </c>
      <c r="F22" s="50"/>
      <c r="G22" s="53"/>
    </row>
    <row r="23" ht="35.15" customHeight="1" spans="1:7">
      <c r="A23" s="54">
        <v>17</v>
      </c>
      <c r="B23" s="55" t="s">
        <v>193</v>
      </c>
      <c r="C23" s="55" t="s">
        <v>177</v>
      </c>
      <c r="D23" s="56">
        <v>2</v>
      </c>
      <c r="E23" s="57">
        <f t="shared" si="0"/>
        <v>2</v>
      </c>
      <c r="F23" s="50"/>
      <c r="G23" s="53"/>
    </row>
    <row r="24" ht="35.15" customHeight="1" spans="1:7">
      <c r="A24" s="54">
        <v>18</v>
      </c>
      <c r="B24" s="55" t="s">
        <v>194</v>
      </c>
      <c r="C24" s="55" t="s">
        <v>195</v>
      </c>
      <c r="D24" s="56">
        <v>2.7</v>
      </c>
      <c r="E24" s="57">
        <f t="shared" si="0"/>
        <v>2.7</v>
      </c>
      <c r="F24" s="50"/>
      <c r="G24" s="53"/>
    </row>
    <row r="25" ht="35.15" customHeight="1" spans="1:7">
      <c r="A25" s="54">
        <v>19</v>
      </c>
      <c r="B25" s="55" t="s">
        <v>196</v>
      </c>
      <c r="C25" s="55" t="s">
        <v>195</v>
      </c>
      <c r="D25" s="56">
        <v>2</v>
      </c>
      <c r="E25" s="57">
        <f t="shared" si="0"/>
        <v>2</v>
      </c>
      <c r="F25" s="50"/>
      <c r="G25" s="53"/>
    </row>
    <row r="26" ht="35.15" customHeight="1" spans="1:7">
      <c r="A26" s="54">
        <v>20</v>
      </c>
      <c r="B26" s="55" t="s">
        <v>197</v>
      </c>
      <c r="C26" s="55" t="s">
        <v>195</v>
      </c>
      <c r="D26" s="56">
        <v>0.3</v>
      </c>
      <c r="E26" s="57">
        <f t="shared" si="0"/>
        <v>0.3</v>
      </c>
      <c r="F26" s="50"/>
      <c r="G26" s="53"/>
    </row>
    <row r="27" ht="35.15" customHeight="1" spans="1:7">
      <c r="A27" s="54">
        <v>21</v>
      </c>
      <c r="B27" s="55" t="s">
        <v>198</v>
      </c>
      <c r="C27" s="55" t="s">
        <v>195</v>
      </c>
      <c r="D27" s="56">
        <v>7.9</v>
      </c>
      <c r="E27" s="57">
        <f t="shared" si="0"/>
        <v>7.9</v>
      </c>
      <c r="F27" s="50"/>
      <c r="G27" s="53"/>
    </row>
    <row r="28" ht="35.15" customHeight="1" spans="1:7">
      <c r="A28" s="54">
        <v>22</v>
      </c>
      <c r="B28" s="55" t="s">
        <v>199</v>
      </c>
      <c r="C28" s="55" t="s">
        <v>195</v>
      </c>
      <c r="D28" s="56">
        <v>1.9</v>
      </c>
      <c r="E28" s="57">
        <f t="shared" si="0"/>
        <v>1.9</v>
      </c>
      <c r="F28" s="50"/>
      <c r="G28" s="53"/>
    </row>
    <row r="29" ht="35.15" customHeight="1" spans="1:7">
      <c r="A29" s="54">
        <v>23</v>
      </c>
      <c r="B29" s="55" t="s">
        <v>200</v>
      </c>
      <c r="C29" s="55" t="s">
        <v>195</v>
      </c>
      <c r="D29" s="56">
        <v>3.2</v>
      </c>
      <c r="E29" s="57">
        <f t="shared" si="0"/>
        <v>3.2</v>
      </c>
      <c r="F29" s="50"/>
      <c r="G29" s="53"/>
    </row>
    <row r="30" ht="35.15" customHeight="1" spans="1:7">
      <c r="A30" s="54">
        <v>24</v>
      </c>
      <c r="B30" s="55" t="s">
        <v>201</v>
      </c>
      <c r="C30" s="55" t="s">
        <v>195</v>
      </c>
      <c r="D30" s="56">
        <v>1</v>
      </c>
      <c r="E30" s="57">
        <f t="shared" si="0"/>
        <v>1</v>
      </c>
      <c r="F30" s="50"/>
      <c r="G30" s="53"/>
    </row>
    <row r="31" ht="35.15" customHeight="1" spans="1:7">
      <c r="A31" s="54">
        <v>25</v>
      </c>
      <c r="B31" s="55" t="s">
        <v>202</v>
      </c>
      <c r="C31" s="55" t="s">
        <v>195</v>
      </c>
      <c r="D31" s="56">
        <v>1.8</v>
      </c>
      <c r="E31" s="57">
        <f t="shared" si="0"/>
        <v>1.8</v>
      </c>
      <c r="F31" s="50"/>
      <c r="G31" s="53"/>
    </row>
    <row r="32" ht="35.15" customHeight="1" spans="1:7">
      <c r="A32" s="54">
        <v>26</v>
      </c>
      <c r="B32" s="55" t="s">
        <v>203</v>
      </c>
      <c r="C32" s="55" t="s">
        <v>195</v>
      </c>
      <c r="D32" s="56">
        <v>5</v>
      </c>
      <c r="E32" s="57">
        <f t="shared" si="0"/>
        <v>5</v>
      </c>
      <c r="F32" s="50"/>
      <c r="G32" s="53"/>
    </row>
    <row r="33" ht="35.15" customHeight="1" spans="1:7">
      <c r="A33" s="54">
        <v>27</v>
      </c>
      <c r="B33" s="58" t="s">
        <v>204</v>
      </c>
      <c r="C33" s="55" t="s">
        <v>205</v>
      </c>
      <c r="D33" s="56">
        <v>3</v>
      </c>
      <c r="E33" s="57">
        <f t="shared" si="0"/>
        <v>3</v>
      </c>
      <c r="F33" s="50"/>
      <c r="G33" s="53"/>
    </row>
    <row r="34" ht="35.15" customHeight="1" spans="1:7">
      <c r="A34" s="54">
        <v>28</v>
      </c>
      <c r="B34" s="58" t="s">
        <v>206</v>
      </c>
      <c r="C34" s="55" t="s">
        <v>205</v>
      </c>
      <c r="D34" s="56">
        <v>3</v>
      </c>
      <c r="E34" s="57">
        <f t="shared" si="0"/>
        <v>3</v>
      </c>
      <c r="F34" s="50"/>
      <c r="G34" s="53"/>
    </row>
    <row r="35" ht="35.15" customHeight="1" spans="1:7">
      <c r="A35" s="54">
        <v>29</v>
      </c>
      <c r="B35" s="58" t="s">
        <v>207</v>
      </c>
      <c r="C35" s="55" t="s">
        <v>205</v>
      </c>
      <c r="D35" s="56">
        <v>1.8</v>
      </c>
      <c r="E35" s="57">
        <f t="shared" si="0"/>
        <v>1.8</v>
      </c>
      <c r="F35" s="50"/>
      <c r="G35" s="53"/>
    </row>
    <row r="36" ht="35.15" customHeight="1" spans="1:7">
      <c r="A36" s="54">
        <v>30</v>
      </c>
      <c r="B36" s="58" t="s">
        <v>208</v>
      </c>
      <c r="C36" s="55" t="s">
        <v>205</v>
      </c>
      <c r="D36" s="56">
        <v>2.5</v>
      </c>
      <c r="E36" s="57">
        <f t="shared" si="0"/>
        <v>2.5</v>
      </c>
      <c r="F36" s="50"/>
      <c r="G36" s="53"/>
    </row>
    <row r="37" ht="35.15" customHeight="1" spans="1:7">
      <c r="A37" s="54">
        <v>31</v>
      </c>
      <c r="B37" s="58" t="s">
        <v>209</v>
      </c>
      <c r="C37" s="55" t="s">
        <v>205</v>
      </c>
      <c r="D37" s="56">
        <v>2.5</v>
      </c>
      <c r="E37" s="57">
        <f t="shared" si="0"/>
        <v>2.5</v>
      </c>
      <c r="F37" s="50"/>
      <c r="G37" s="53"/>
    </row>
    <row r="38" ht="35.15" customHeight="1" spans="1:7">
      <c r="A38" s="54">
        <v>32</v>
      </c>
      <c r="B38" s="58" t="s">
        <v>210</v>
      </c>
      <c r="C38" s="55" t="s">
        <v>211</v>
      </c>
      <c r="D38" s="56">
        <v>1</v>
      </c>
      <c r="E38" s="57">
        <f t="shared" si="0"/>
        <v>1</v>
      </c>
      <c r="F38" s="50"/>
      <c r="G38" s="53"/>
    </row>
    <row r="39" ht="35.15" customHeight="1" spans="1:7">
      <c r="A39" s="54">
        <v>33</v>
      </c>
      <c r="B39" s="58" t="s">
        <v>212</v>
      </c>
      <c r="C39" s="55" t="s">
        <v>211</v>
      </c>
      <c r="D39" s="56">
        <v>5</v>
      </c>
      <c r="E39" s="57">
        <f t="shared" ref="E39:E58" si="1">D39-F39</f>
        <v>5</v>
      </c>
      <c r="F39" s="50"/>
      <c r="G39" s="53"/>
    </row>
    <row r="40" ht="35.15" customHeight="1" spans="1:7">
      <c r="A40" s="54">
        <v>34</v>
      </c>
      <c r="B40" s="55" t="s">
        <v>213</v>
      </c>
      <c r="C40" s="55" t="s">
        <v>214</v>
      </c>
      <c r="D40" s="56">
        <v>3</v>
      </c>
      <c r="E40" s="57">
        <f t="shared" si="1"/>
        <v>3</v>
      </c>
      <c r="F40" s="50"/>
      <c r="G40" s="53"/>
    </row>
    <row r="41" ht="35.15" customHeight="1" spans="1:7">
      <c r="A41" s="54">
        <v>35</v>
      </c>
      <c r="B41" s="55" t="s">
        <v>215</v>
      </c>
      <c r="C41" s="55" t="s">
        <v>214</v>
      </c>
      <c r="D41" s="56">
        <v>3</v>
      </c>
      <c r="E41" s="57">
        <f t="shared" si="1"/>
        <v>3</v>
      </c>
      <c r="F41" s="50"/>
      <c r="G41" s="53"/>
    </row>
    <row r="42" ht="35.15" customHeight="1" spans="1:7">
      <c r="A42" s="54">
        <v>36</v>
      </c>
      <c r="B42" s="55" t="s">
        <v>216</v>
      </c>
      <c r="C42" s="55" t="s">
        <v>214</v>
      </c>
      <c r="D42" s="56">
        <v>8</v>
      </c>
      <c r="E42" s="57">
        <f t="shared" si="1"/>
        <v>8</v>
      </c>
      <c r="F42" s="50"/>
      <c r="G42" s="53"/>
    </row>
    <row r="43" ht="35.15" customHeight="1" spans="1:7">
      <c r="A43" s="54">
        <v>37</v>
      </c>
      <c r="B43" s="58" t="s">
        <v>217</v>
      </c>
      <c r="C43" s="55" t="s">
        <v>218</v>
      </c>
      <c r="D43" s="56">
        <v>2</v>
      </c>
      <c r="E43" s="57">
        <f t="shared" si="1"/>
        <v>2</v>
      </c>
      <c r="F43" s="50"/>
      <c r="G43" s="53"/>
    </row>
    <row r="44" ht="35.15" customHeight="1" spans="1:7">
      <c r="A44" s="54">
        <v>38</v>
      </c>
      <c r="B44" s="59" t="s">
        <v>219</v>
      </c>
      <c r="C44" s="55" t="s">
        <v>218</v>
      </c>
      <c r="D44" s="56">
        <v>6</v>
      </c>
      <c r="E44" s="57">
        <f t="shared" si="1"/>
        <v>6</v>
      </c>
      <c r="F44" s="60"/>
      <c r="G44" s="53"/>
    </row>
    <row r="45" ht="35.15" customHeight="1" spans="1:7">
      <c r="A45" s="54">
        <v>39</v>
      </c>
      <c r="B45" s="59" t="s">
        <v>220</v>
      </c>
      <c r="C45" s="61" t="s">
        <v>221</v>
      </c>
      <c r="D45" s="56">
        <v>0.25</v>
      </c>
      <c r="E45" s="57">
        <f t="shared" si="1"/>
        <v>0.25</v>
      </c>
      <c r="F45" s="60"/>
      <c r="G45" s="53"/>
    </row>
    <row r="46" ht="35.15" customHeight="1" spans="1:7">
      <c r="A46" s="54">
        <v>40</v>
      </c>
      <c r="B46" s="62" t="s">
        <v>222</v>
      </c>
      <c r="C46" s="61" t="s">
        <v>223</v>
      </c>
      <c r="D46" s="56">
        <v>35</v>
      </c>
      <c r="E46" s="57">
        <f t="shared" si="1"/>
        <v>35</v>
      </c>
      <c r="F46" s="60"/>
      <c r="G46" s="53"/>
    </row>
    <row r="47" ht="35.15" customHeight="1" spans="1:7">
      <c r="A47" s="54">
        <v>41</v>
      </c>
      <c r="B47" s="62" t="s">
        <v>224</v>
      </c>
      <c r="C47" s="61" t="s">
        <v>225</v>
      </c>
      <c r="D47" s="56">
        <v>1.3</v>
      </c>
      <c r="E47" s="57">
        <f t="shared" si="1"/>
        <v>1.3</v>
      </c>
      <c r="F47" s="60"/>
      <c r="G47" s="53"/>
    </row>
    <row r="48" ht="35.15" customHeight="1" spans="1:7">
      <c r="A48" s="54">
        <v>42</v>
      </c>
      <c r="B48" s="62" t="s">
        <v>226</v>
      </c>
      <c r="C48" s="61" t="s">
        <v>225</v>
      </c>
      <c r="D48" s="56">
        <v>2.6</v>
      </c>
      <c r="E48" s="57">
        <f t="shared" si="1"/>
        <v>2.6</v>
      </c>
      <c r="F48" s="60"/>
      <c r="G48" s="53"/>
    </row>
    <row r="49" ht="35.15" customHeight="1" spans="1:7">
      <c r="A49" s="54">
        <v>43</v>
      </c>
      <c r="B49" s="62" t="s">
        <v>227</v>
      </c>
      <c r="C49" s="61" t="s">
        <v>225</v>
      </c>
      <c r="D49" s="56">
        <v>23.9</v>
      </c>
      <c r="E49" s="57">
        <f t="shared" si="1"/>
        <v>23.9</v>
      </c>
      <c r="F49" s="60"/>
      <c r="G49" s="53"/>
    </row>
    <row r="50" ht="35.15" customHeight="1" spans="1:7">
      <c r="A50" s="54">
        <v>44</v>
      </c>
      <c r="B50" s="63" t="s">
        <v>228</v>
      </c>
      <c r="C50" s="61" t="s">
        <v>229</v>
      </c>
      <c r="D50" s="56">
        <v>20</v>
      </c>
      <c r="E50" s="57">
        <f t="shared" si="1"/>
        <v>20</v>
      </c>
      <c r="F50" s="60"/>
      <c r="G50" s="53"/>
    </row>
    <row r="51" ht="35.15" customHeight="1" spans="1:7">
      <c r="A51" s="54">
        <v>45</v>
      </c>
      <c r="B51" s="63" t="s">
        <v>230</v>
      </c>
      <c r="C51" s="61" t="s">
        <v>231</v>
      </c>
      <c r="D51" s="56">
        <v>60</v>
      </c>
      <c r="E51" s="57">
        <f t="shared" si="1"/>
        <v>60</v>
      </c>
      <c r="F51" s="60"/>
      <c r="G51" s="53"/>
    </row>
    <row r="52" ht="35.15" customHeight="1" spans="1:9">
      <c r="A52" s="54">
        <v>46</v>
      </c>
      <c r="B52" s="63" t="s">
        <v>232</v>
      </c>
      <c r="C52" s="61" t="s">
        <v>231</v>
      </c>
      <c r="D52" s="56">
        <v>117</v>
      </c>
      <c r="E52" s="57">
        <f t="shared" si="1"/>
        <v>117</v>
      </c>
      <c r="F52" s="60"/>
      <c r="G52" s="53"/>
      <c r="H52"/>
      <c r="I52" s="23"/>
    </row>
    <row r="53" ht="35.15" customHeight="1" spans="1:7">
      <c r="A53" s="54">
        <v>47</v>
      </c>
      <c r="B53" s="63" t="s">
        <v>233</v>
      </c>
      <c r="C53" s="61" t="s">
        <v>231</v>
      </c>
      <c r="D53" s="56">
        <v>285.7</v>
      </c>
      <c r="E53" s="57">
        <f t="shared" si="1"/>
        <v>285.7</v>
      </c>
      <c r="F53" s="60"/>
      <c r="G53" s="53"/>
    </row>
    <row r="54" ht="35.15" customHeight="1" spans="1:9">
      <c r="A54" s="54">
        <v>48</v>
      </c>
      <c r="B54" s="63" t="s">
        <v>234</v>
      </c>
      <c r="C54" s="61" t="s">
        <v>231</v>
      </c>
      <c r="D54" s="56">
        <v>190</v>
      </c>
      <c r="E54" s="57">
        <f t="shared" si="1"/>
        <v>190</v>
      </c>
      <c r="F54" s="60"/>
      <c r="G54" s="53"/>
      <c r="H54"/>
      <c r="I54" s="23"/>
    </row>
    <row r="55" ht="35.15" customHeight="1" spans="1:9">
      <c r="A55" s="54">
        <v>49</v>
      </c>
      <c r="B55" s="63" t="s">
        <v>235</v>
      </c>
      <c r="C55" s="61" t="s">
        <v>231</v>
      </c>
      <c r="D55" s="56">
        <v>297</v>
      </c>
      <c r="E55" s="57">
        <f t="shared" si="1"/>
        <v>297</v>
      </c>
      <c r="F55" s="64"/>
      <c r="G55" s="65"/>
      <c r="H55"/>
      <c r="I55" s="23"/>
    </row>
    <row r="56" ht="35.15" customHeight="1" spans="1:9">
      <c r="A56" s="54">
        <v>50</v>
      </c>
      <c r="B56" s="63" t="s">
        <v>236</v>
      </c>
      <c r="C56" s="61" t="s">
        <v>231</v>
      </c>
      <c r="D56" s="56">
        <v>136</v>
      </c>
      <c r="E56" s="57">
        <f t="shared" si="1"/>
        <v>136</v>
      </c>
      <c r="F56" s="60"/>
      <c r="G56" s="53"/>
      <c r="H56"/>
      <c r="I56" s="23"/>
    </row>
    <row r="57" ht="35.15" customHeight="1" spans="1:9">
      <c r="A57" s="54">
        <v>51</v>
      </c>
      <c r="B57" s="62" t="s">
        <v>237</v>
      </c>
      <c r="C57" s="61" t="s">
        <v>231</v>
      </c>
      <c r="D57" s="56">
        <v>9.9</v>
      </c>
      <c r="E57" s="57">
        <f t="shared" si="1"/>
        <v>9.9</v>
      </c>
      <c r="F57" s="60"/>
      <c r="G57" s="53"/>
      <c r="H57"/>
      <c r="I57" s="23"/>
    </row>
    <row r="58" ht="35.15" customHeight="1" spans="1:9">
      <c r="A58" s="54">
        <v>52</v>
      </c>
      <c r="B58" s="62" t="s">
        <v>238</v>
      </c>
      <c r="C58" s="61" t="s">
        <v>231</v>
      </c>
      <c r="D58" s="56">
        <v>1838.5</v>
      </c>
      <c r="E58" s="57">
        <f t="shared" si="1"/>
        <v>1838.5</v>
      </c>
      <c r="F58" s="60"/>
      <c r="G58" s="65"/>
      <c r="H58"/>
      <c r="I58" s="23"/>
    </row>
    <row r="59" s="1" customFormat="1" ht="35.15" customHeight="1" spans="1:7">
      <c r="A59" s="66"/>
      <c r="B59" s="67" t="s">
        <v>61</v>
      </c>
      <c r="C59" s="68"/>
      <c r="D59" s="69">
        <f>SUM(D7:D58)</f>
        <v>3165.75</v>
      </c>
      <c r="E59" s="70">
        <f>SUM(E7:E58)</f>
        <v>3165.75</v>
      </c>
      <c r="F59" s="71">
        <f>SUM(F7:F58)</f>
        <v>0</v>
      </c>
      <c r="G59" s="53"/>
    </row>
    <row r="60" s="1" customFormat="1" ht="35.15" customHeight="1" spans="1:7">
      <c r="A60" s="66" t="s">
        <v>62</v>
      </c>
      <c r="B60" s="67" t="s">
        <v>239</v>
      </c>
      <c r="C60" s="68"/>
      <c r="D60" s="69"/>
      <c r="E60" s="57"/>
      <c r="F60" s="72"/>
      <c r="G60" s="53"/>
    </row>
    <row r="61" s="1" customFormat="1" ht="35.15" customHeight="1" spans="1:9">
      <c r="A61" s="73">
        <v>1</v>
      </c>
      <c r="B61" s="74" t="s">
        <v>32</v>
      </c>
      <c r="C61" s="61" t="s">
        <v>239</v>
      </c>
      <c r="D61" s="75">
        <v>106</v>
      </c>
      <c r="E61" s="57">
        <v>104.8</v>
      </c>
      <c r="F61" s="76">
        <f>D61-E61</f>
        <v>1.2</v>
      </c>
      <c r="G61" s="65"/>
      <c r="H61" s="1"/>
      <c r="I61" s="85"/>
    </row>
    <row r="62" s="1" customFormat="1" ht="35.15" customHeight="1" spans="1:9">
      <c r="A62" s="73">
        <v>2</v>
      </c>
      <c r="B62" s="74" t="s">
        <v>240</v>
      </c>
      <c r="C62" s="61" t="s">
        <v>239</v>
      </c>
      <c r="D62" s="77">
        <v>260</v>
      </c>
      <c r="E62" s="57">
        <f>D62</f>
        <v>260</v>
      </c>
      <c r="F62" s="78"/>
      <c r="G62" s="53"/>
      <c r="H62" s="1"/>
      <c r="I62" s="85"/>
    </row>
    <row r="63" s="1" customFormat="1" ht="35.15" customHeight="1" spans="1:9">
      <c r="A63" s="73">
        <v>3</v>
      </c>
      <c r="B63" s="74" t="s">
        <v>241</v>
      </c>
      <c r="C63" s="61" t="s">
        <v>239</v>
      </c>
      <c r="D63" s="75">
        <v>183</v>
      </c>
      <c r="E63" s="57">
        <f>D63</f>
        <v>183</v>
      </c>
      <c r="F63" s="78"/>
      <c r="G63" s="65"/>
      <c r="H63" s="1"/>
      <c r="I63" s="85"/>
    </row>
    <row r="64" s="1" customFormat="1" ht="35.15" customHeight="1" spans="1:9">
      <c r="A64" s="66"/>
      <c r="B64" s="67" t="s">
        <v>61</v>
      </c>
      <c r="C64" s="68"/>
      <c r="D64" s="69">
        <f>SUM(D61:D63)</f>
        <v>549</v>
      </c>
      <c r="E64" s="70">
        <f>SUM(E61:E63)</f>
        <v>547.8</v>
      </c>
      <c r="F64" s="71">
        <f>SUM(F61:F63)</f>
        <v>1.2</v>
      </c>
      <c r="G64" s="53"/>
      <c r="I64" s="86"/>
    </row>
    <row r="65" s="1" customFormat="1" ht="35.15" customHeight="1" spans="1:7">
      <c r="A65" s="66" t="s">
        <v>65</v>
      </c>
      <c r="B65" s="67" t="s">
        <v>242</v>
      </c>
      <c r="C65" s="68"/>
      <c r="D65" s="69"/>
      <c r="E65" s="87"/>
      <c r="F65" s="72"/>
      <c r="G65" s="53"/>
    </row>
    <row r="66" s="1" customFormat="1" ht="35.15" customHeight="1" spans="1:11">
      <c r="A66" s="73">
        <v>1</v>
      </c>
      <c r="B66" s="88" t="s">
        <v>243</v>
      </c>
      <c r="C66" s="61" t="s">
        <v>244</v>
      </c>
      <c r="D66" s="89">
        <v>179.67</v>
      </c>
      <c r="E66" s="90">
        <f>D66</f>
        <v>179.67</v>
      </c>
      <c r="F66" s="78"/>
      <c r="G66" s="65"/>
      <c r="H66" s="1"/>
      <c r="I66" s="85"/>
      <c r="J66" s="1"/>
      <c r="K66" s="85"/>
    </row>
    <row r="67" s="1" customFormat="1" ht="35.15" customHeight="1" spans="1:11">
      <c r="A67" s="73">
        <v>2</v>
      </c>
      <c r="B67" s="88" t="s">
        <v>118</v>
      </c>
      <c r="C67" s="61" t="s">
        <v>245</v>
      </c>
      <c r="D67" s="89">
        <v>43.65</v>
      </c>
      <c r="E67" s="90">
        <f t="shared" ref="E67:E121" si="2">D67</f>
        <v>43.65</v>
      </c>
      <c r="F67" s="78"/>
      <c r="G67" s="53"/>
      <c r="H67" s="1"/>
      <c r="I67" s="85"/>
      <c r="J67" s="1"/>
      <c r="K67" s="85"/>
    </row>
    <row r="68" s="1" customFormat="1" ht="35.15" customHeight="1" spans="1:11">
      <c r="A68" s="73">
        <v>3</v>
      </c>
      <c r="B68" s="88" t="s">
        <v>246</v>
      </c>
      <c r="C68" s="61" t="s">
        <v>247</v>
      </c>
      <c r="D68" s="89">
        <v>150.28</v>
      </c>
      <c r="E68" s="90">
        <f t="shared" si="2"/>
        <v>150.28</v>
      </c>
      <c r="F68" s="78"/>
      <c r="G68" s="65"/>
      <c r="H68" s="1"/>
      <c r="I68" s="85"/>
      <c r="J68" s="1"/>
      <c r="K68" s="85">
        <f>K66+K67</f>
        <v>0</v>
      </c>
    </row>
    <row r="69" s="1" customFormat="1" ht="35.15" customHeight="1" spans="1:11">
      <c r="A69" s="73">
        <v>4</v>
      </c>
      <c r="B69" s="88" t="s">
        <v>248</v>
      </c>
      <c r="C69" s="61" t="s">
        <v>249</v>
      </c>
      <c r="D69" s="89">
        <v>31.3</v>
      </c>
      <c r="E69" s="90">
        <f t="shared" si="2"/>
        <v>31.3</v>
      </c>
      <c r="F69" s="78"/>
      <c r="G69" s="53"/>
      <c r="H69" s="1"/>
      <c r="I69" s="85"/>
      <c r="K69" s="86"/>
    </row>
    <row r="70" s="1" customFormat="1" ht="35.15" customHeight="1" spans="1:7">
      <c r="A70" s="73">
        <v>5</v>
      </c>
      <c r="B70" s="88" t="s">
        <v>237</v>
      </c>
      <c r="C70" s="61" t="s">
        <v>250</v>
      </c>
      <c r="D70" s="89">
        <v>72</v>
      </c>
      <c r="E70" s="90">
        <f t="shared" si="2"/>
        <v>72</v>
      </c>
      <c r="F70" s="78"/>
      <c r="G70" s="53"/>
    </row>
    <row r="71" s="1" customFormat="1" ht="35.15" customHeight="1" spans="1:9">
      <c r="A71" s="73">
        <v>6</v>
      </c>
      <c r="B71" s="88" t="s">
        <v>251</v>
      </c>
      <c r="C71" s="61" t="s">
        <v>252</v>
      </c>
      <c r="D71" s="89">
        <v>169.98</v>
      </c>
      <c r="E71" s="90">
        <f t="shared" si="2"/>
        <v>169.98</v>
      </c>
      <c r="F71" s="78"/>
      <c r="G71" s="65"/>
      <c r="H71" s="1"/>
      <c r="I71" s="85"/>
    </row>
    <row r="72" s="1" customFormat="1" ht="35.15" customHeight="1" spans="1:7">
      <c r="A72" s="73">
        <v>7</v>
      </c>
      <c r="B72" s="88" t="s">
        <v>241</v>
      </c>
      <c r="C72" s="61" t="s">
        <v>252</v>
      </c>
      <c r="D72" s="89">
        <v>145.53</v>
      </c>
      <c r="E72" s="90">
        <f t="shared" si="2"/>
        <v>145.53</v>
      </c>
      <c r="F72" s="78"/>
      <c r="G72" s="53"/>
    </row>
    <row r="73" s="1" customFormat="1" ht="35.15" customHeight="1" spans="1:9">
      <c r="A73" s="73">
        <v>8</v>
      </c>
      <c r="B73" s="61" t="s">
        <v>253</v>
      </c>
      <c r="C73" s="61" t="s">
        <v>254</v>
      </c>
      <c r="D73" s="89">
        <v>230.86</v>
      </c>
      <c r="E73" s="90">
        <f t="shared" si="2"/>
        <v>230.86</v>
      </c>
      <c r="F73" s="78"/>
      <c r="G73" s="53"/>
      <c r="H73" s="1"/>
      <c r="I73" s="85"/>
    </row>
    <row r="74" s="1" customFormat="1" ht="35.15" customHeight="1" spans="1:7">
      <c r="A74" s="73">
        <v>9</v>
      </c>
      <c r="B74" s="61" t="s">
        <v>255</v>
      </c>
      <c r="C74" s="61" t="s">
        <v>256</v>
      </c>
      <c r="D74" s="89">
        <v>1</v>
      </c>
      <c r="E74" s="90">
        <f t="shared" si="2"/>
        <v>1</v>
      </c>
      <c r="F74" s="78"/>
      <c r="G74" s="53"/>
    </row>
    <row r="75" s="1" customFormat="1" ht="35.15" customHeight="1" spans="1:7">
      <c r="A75" s="73">
        <v>10</v>
      </c>
      <c r="B75" s="61" t="s">
        <v>257</v>
      </c>
      <c r="C75" s="61" t="s">
        <v>256</v>
      </c>
      <c r="D75" s="89">
        <v>1.43</v>
      </c>
      <c r="E75" s="90">
        <f t="shared" si="2"/>
        <v>1.43</v>
      </c>
      <c r="F75" s="78"/>
      <c r="G75" s="53"/>
    </row>
    <row r="76" s="1" customFormat="1" ht="35.15" customHeight="1" spans="1:7">
      <c r="A76" s="73">
        <v>11</v>
      </c>
      <c r="B76" s="61" t="s">
        <v>258</v>
      </c>
      <c r="C76" s="61" t="s">
        <v>256</v>
      </c>
      <c r="D76" s="89">
        <v>1.5</v>
      </c>
      <c r="E76" s="90">
        <f t="shared" si="2"/>
        <v>1.5</v>
      </c>
      <c r="F76" s="78"/>
      <c r="G76" s="53"/>
    </row>
    <row r="77" s="1" customFormat="1" ht="35.15" customHeight="1" spans="1:7">
      <c r="A77" s="73">
        <v>12</v>
      </c>
      <c r="B77" s="61" t="s">
        <v>259</v>
      </c>
      <c r="C77" s="61" t="s">
        <v>256</v>
      </c>
      <c r="D77" s="89">
        <v>1.43</v>
      </c>
      <c r="E77" s="90">
        <f t="shared" si="2"/>
        <v>1.43</v>
      </c>
      <c r="F77" s="78"/>
      <c r="G77" s="53"/>
    </row>
    <row r="78" s="1" customFormat="1" ht="35.15" customHeight="1" spans="1:7">
      <c r="A78" s="73">
        <v>13</v>
      </c>
      <c r="B78" s="61" t="s">
        <v>260</v>
      </c>
      <c r="C78" s="61" t="s">
        <v>256</v>
      </c>
      <c r="D78" s="89">
        <v>1.2</v>
      </c>
      <c r="E78" s="90">
        <f t="shared" si="2"/>
        <v>1.2</v>
      </c>
      <c r="F78" s="78"/>
      <c r="G78" s="53"/>
    </row>
    <row r="79" s="1" customFormat="1" ht="35.15" customHeight="1" spans="1:7">
      <c r="A79" s="73">
        <v>14</v>
      </c>
      <c r="B79" s="61" t="s">
        <v>261</v>
      </c>
      <c r="C79" s="61" t="s">
        <v>256</v>
      </c>
      <c r="D79" s="89">
        <v>2.45</v>
      </c>
      <c r="E79" s="90">
        <f t="shared" si="2"/>
        <v>2.45</v>
      </c>
      <c r="F79" s="78"/>
      <c r="G79" s="53"/>
    </row>
    <row r="80" s="1" customFormat="1" ht="35.15" customHeight="1" spans="1:7">
      <c r="A80" s="73">
        <v>15</v>
      </c>
      <c r="B80" s="61" t="s">
        <v>262</v>
      </c>
      <c r="C80" s="61" t="s">
        <v>256</v>
      </c>
      <c r="D80" s="89">
        <v>1.1</v>
      </c>
      <c r="E80" s="90">
        <f t="shared" si="2"/>
        <v>1.1</v>
      </c>
      <c r="F80" s="78"/>
      <c r="G80" s="53"/>
    </row>
    <row r="81" s="1" customFormat="1" ht="35.15" customHeight="1" spans="1:7">
      <c r="A81" s="73">
        <v>16</v>
      </c>
      <c r="B81" s="61" t="s">
        <v>263</v>
      </c>
      <c r="C81" s="61" t="s">
        <v>256</v>
      </c>
      <c r="D81" s="89">
        <v>1.1</v>
      </c>
      <c r="E81" s="90">
        <f t="shared" si="2"/>
        <v>1.1</v>
      </c>
      <c r="F81" s="78"/>
      <c r="G81" s="53"/>
    </row>
    <row r="82" s="1" customFormat="1" ht="35.15" customHeight="1" spans="1:7">
      <c r="A82" s="73">
        <v>17</v>
      </c>
      <c r="B82" s="61" t="s">
        <v>264</v>
      </c>
      <c r="C82" s="61" t="s">
        <v>256</v>
      </c>
      <c r="D82" s="89">
        <v>0.6</v>
      </c>
      <c r="E82" s="90">
        <f t="shared" si="2"/>
        <v>0.6</v>
      </c>
      <c r="F82" s="78"/>
      <c r="G82" s="53"/>
    </row>
    <row r="83" s="1" customFormat="1" ht="35.15" customHeight="1" spans="1:7">
      <c r="A83" s="73">
        <v>18</v>
      </c>
      <c r="B83" s="61" t="s">
        <v>265</v>
      </c>
      <c r="C83" s="61" t="s">
        <v>256</v>
      </c>
      <c r="D83" s="89">
        <v>1.2</v>
      </c>
      <c r="E83" s="90">
        <f t="shared" si="2"/>
        <v>1.2</v>
      </c>
      <c r="F83" s="78"/>
      <c r="G83" s="53"/>
    </row>
    <row r="84" s="1" customFormat="1" ht="35.15" customHeight="1" spans="1:7">
      <c r="A84" s="73">
        <v>19</v>
      </c>
      <c r="B84" s="61" t="s">
        <v>266</v>
      </c>
      <c r="C84" s="61" t="s">
        <v>256</v>
      </c>
      <c r="D84" s="89">
        <v>1.1</v>
      </c>
      <c r="E84" s="90">
        <f t="shared" si="2"/>
        <v>1.1</v>
      </c>
      <c r="F84" s="78"/>
      <c r="G84" s="53"/>
    </row>
    <row r="85" s="1" customFormat="1" ht="35.15" customHeight="1" spans="1:7">
      <c r="A85" s="73">
        <v>20</v>
      </c>
      <c r="B85" s="61" t="s">
        <v>267</v>
      </c>
      <c r="C85" s="61" t="s">
        <v>256</v>
      </c>
      <c r="D85" s="89">
        <v>0.8</v>
      </c>
      <c r="E85" s="90">
        <f t="shared" si="2"/>
        <v>0.8</v>
      </c>
      <c r="F85" s="78"/>
      <c r="G85" s="53"/>
    </row>
    <row r="86" s="1" customFormat="1" ht="35.15" customHeight="1" spans="1:7">
      <c r="A86" s="73">
        <v>21</v>
      </c>
      <c r="B86" s="61" t="s">
        <v>268</v>
      </c>
      <c r="C86" s="61" t="s">
        <v>256</v>
      </c>
      <c r="D86" s="89">
        <v>0.6</v>
      </c>
      <c r="E86" s="90">
        <f t="shared" si="2"/>
        <v>0.6</v>
      </c>
      <c r="F86" s="78"/>
      <c r="G86" s="53"/>
    </row>
    <row r="87" s="1" customFormat="1" ht="35.15" customHeight="1" spans="1:7">
      <c r="A87" s="73">
        <v>22</v>
      </c>
      <c r="B87" s="61" t="s">
        <v>269</v>
      </c>
      <c r="C87" s="61" t="s">
        <v>256</v>
      </c>
      <c r="D87" s="89">
        <v>0.8</v>
      </c>
      <c r="E87" s="90">
        <f t="shared" si="2"/>
        <v>0.8</v>
      </c>
      <c r="F87" s="78"/>
      <c r="G87" s="53"/>
    </row>
    <row r="88" s="1" customFormat="1" ht="35.15" customHeight="1" spans="1:7">
      <c r="A88" s="73">
        <v>23</v>
      </c>
      <c r="B88" s="61" t="s">
        <v>270</v>
      </c>
      <c r="C88" s="61" t="s">
        <v>271</v>
      </c>
      <c r="D88" s="89">
        <v>0.5</v>
      </c>
      <c r="E88" s="90">
        <f t="shared" si="2"/>
        <v>0.5</v>
      </c>
      <c r="F88" s="78"/>
      <c r="G88" s="53"/>
    </row>
    <row r="89" s="1" customFormat="1" ht="35.15" customHeight="1" spans="1:7">
      <c r="A89" s="73">
        <v>24</v>
      </c>
      <c r="B89" s="61" t="s">
        <v>272</v>
      </c>
      <c r="C89" s="61" t="s">
        <v>271</v>
      </c>
      <c r="D89" s="89">
        <v>1.5</v>
      </c>
      <c r="E89" s="90">
        <f t="shared" si="2"/>
        <v>1.5</v>
      </c>
      <c r="F89" s="78"/>
      <c r="G89" s="53"/>
    </row>
    <row r="90" s="1" customFormat="1" ht="35.15" customHeight="1" spans="1:7">
      <c r="A90" s="73">
        <v>25</v>
      </c>
      <c r="B90" s="61" t="s">
        <v>273</v>
      </c>
      <c r="C90" s="61" t="s">
        <v>271</v>
      </c>
      <c r="D90" s="89">
        <v>0.9</v>
      </c>
      <c r="E90" s="90">
        <f t="shared" si="2"/>
        <v>0.9</v>
      </c>
      <c r="F90" s="78"/>
      <c r="G90" s="53"/>
    </row>
    <row r="91" s="1" customFormat="1" ht="35.15" customHeight="1" spans="1:7">
      <c r="A91" s="73">
        <v>26</v>
      </c>
      <c r="B91" s="61" t="s">
        <v>274</v>
      </c>
      <c r="C91" s="61" t="s">
        <v>271</v>
      </c>
      <c r="D91" s="89">
        <v>1.2</v>
      </c>
      <c r="E91" s="90">
        <f t="shared" si="2"/>
        <v>1.2</v>
      </c>
      <c r="F91" s="78"/>
      <c r="G91" s="53"/>
    </row>
    <row r="92" s="1" customFormat="1" ht="35.15" customHeight="1" spans="1:7">
      <c r="A92" s="73">
        <v>27</v>
      </c>
      <c r="B92" s="61" t="s">
        <v>275</v>
      </c>
      <c r="C92" s="61" t="s">
        <v>271</v>
      </c>
      <c r="D92" s="89">
        <v>1.05</v>
      </c>
      <c r="E92" s="90">
        <f t="shared" si="2"/>
        <v>1.05</v>
      </c>
      <c r="F92" s="78"/>
      <c r="G92" s="53"/>
    </row>
    <row r="93" s="1" customFormat="1" ht="35.15" customHeight="1" spans="1:7">
      <c r="A93" s="73">
        <v>28</v>
      </c>
      <c r="B93" s="61" t="s">
        <v>276</v>
      </c>
      <c r="C93" s="61" t="s">
        <v>271</v>
      </c>
      <c r="D93" s="89">
        <v>0.9</v>
      </c>
      <c r="E93" s="90">
        <f t="shared" si="2"/>
        <v>0.9</v>
      </c>
      <c r="F93" s="78"/>
      <c r="G93" s="53"/>
    </row>
    <row r="94" s="1" customFormat="1" ht="35.15" customHeight="1" spans="1:7">
      <c r="A94" s="73">
        <v>29</v>
      </c>
      <c r="B94" s="61" t="s">
        <v>277</v>
      </c>
      <c r="C94" s="61" t="s">
        <v>271</v>
      </c>
      <c r="D94" s="89">
        <v>0.35</v>
      </c>
      <c r="E94" s="90">
        <f t="shared" si="2"/>
        <v>0.35</v>
      </c>
      <c r="F94" s="78"/>
      <c r="G94" s="53"/>
    </row>
    <row r="95" s="1" customFormat="1" ht="35.15" customHeight="1" spans="1:7">
      <c r="A95" s="73">
        <v>30</v>
      </c>
      <c r="B95" s="61" t="s">
        <v>278</v>
      </c>
      <c r="C95" s="61" t="s">
        <v>271</v>
      </c>
      <c r="D95" s="89">
        <v>0.6</v>
      </c>
      <c r="E95" s="90">
        <f t="shared" si="2"/>
        <v>0.6</v>
      </c>
      <c r="F95" s="78"/>
      <c r="G95" s="53"/>
    </row>
    <row r="96" s="1" customFormat="1" ht="35.15" customHeight="1" spans="1:7">
      <c r="A96" s="73">
        <v>31</v>
      </c>
      <c r="B96" s="61" t="s">
        <v>279</v>
      </c>
      <c r="C96" s="61" t="s">
        <v>271</v>
      </c>
      <c r="D96" s="89">
        <v>2.4</v>
      </c>
      <c r="E96" s="90">
        <f t="shared" si="2"/>
        <v>2.4</v>
      </c>
      <c r="F96" s="78"/>
      <c r="G96" s="53"/>
    </row>
    <row r="97" s="1" customFormat="1" ht="35.15" customHeight="1" spans="1:7">
      <c r="A97" s="73">
        <v>32</v>
      </c>
      <c r="B97" s="61" t="s">
        <v>280</v>
      </c>
      <c r="C97" s="61" t="s">
        <v>271</v>
      </c>
      <c r="D97" s="89">
        <v>1.7</v>
      </c>
      <c r="E97" s="90">
        <f t="shared" si="2"/>
        <v>1.7</v>
      </c>
      <c r="F97" s="78"/>
      <c r="G97" s="53"/>
    </row>
    <row r="98" s="1" customFormat="1" ht="35.15" customHeight="1" spans="1:7">
      <c r="A98" s="73">
        <v>33</v>
      </c>
      <c r="B98" s="61" t="s">
        <v>281</v>
      </c>
      <c r="C98" s="61" t="s">
        <v>282</v>
      </c>
      <c r="D98" s="89">
        <v>1.2</v>
      </c>
      <c r="E98" s="90">
        <f t="shared" si="2"/>
        <v>1.2</v>
      </c>
      <c r="F98" s="78"/>
      <c r="G98" s="53"/>
    </row>
    <row r="99" s="1" customFormat="1" ht="35.15" customHeight="1" spans="1:7">
      <c r="A99" s="73">
        <v>34</v>
      </c>
      <c r="B99" s="61" t="s">
        <v>283</v>
      </c>
      <c r="C99" s="61" t="s">
        <v>282</v>
      </c>
      <c r="D99" s="89">
        <v>1.7</v>
      </c>
      <c r="E99" s="90">
        <f t="shared" si="2"/>
        <v>1.7</v>
      </c>
      <c r="F99" s="78"/>
      <c r="G99" s="53"/>
    </row>
    <row r="100" s="1" customFormat="1" ht="35.15" customHeight="1" spans="1:7">
      <c r="A100" s="73">
        <v>35</v>
      </c>
      <c r="B100" s="61" t="s">
        <v>284</v>
      </c>
      <c r="C100" s="61" t="s">
        <v>282</v>
      </c>
      <c r="D100" s="89">
        <v>1.2</v>
      </c>
      <c r="E100" s="90">
        <f t="shared" si="2"/>
        <v>1.2</v>
      </c>
      <c r="F100" s="78"/>
      <c r="G100" s="53"/>
    </row>
    <row r="101" s="1" customFormat="1" ht="35.15" customHeight="1" spans="1:7">
      <c r="A101" s="73">
        <v>36</v>
      </c>
      <c r="B101" s="61" t="s">
        <v>285</v>
      </c>
      <c r="C101" s="61" t="s">
        <v>282</v>
      </c>
      <c r="D101" s="89">
        <v>1.5</v>
      </c>
      <c r="E101" s="90">
        <f t="shared" si="2"/>
        <v>1.5</v>
      </c>
      <c r="F101" s="78"/>
      <c r="G101" s="53"/>
    </row>
    <row r="102" s="1" customFormat="1" ht="35.15" customHeight="1" spans="1:7">
      <c r="A102" s="73">
        <v>37</v>
      </c>
      <c r="B102" s="61" t="s">
        <v>286</v>
      </c>
      <c r="C102" s="61" t="s">
        <v>282</v>
      </c>
      <c r="D102" s="89">
        <v>0.8</v>
      </c>
      <c r="E102" s="90">
        <f t="shared" si="2"/>
        <v>0.8</v>
      </c>
      <c r="F102" s="78"/>
      <c r="G102" s="53"/>
    </row>
    <row r="103" s="1" customFormat="1" ht="35.15" customHeight="1" spans="1:7">
      <c r="A103" s="73">
        <v>38</v>
      </c>
      <c r="B103" s="61" t="s">
        <v>287</v>
      </c>
      <c r="C103" s="61" t="s">
        <v>282</v>
      </c>
      <c r="D103" s="89">
        <v>0</v>
      </c>
      <c r="E103" s="90">
        <f t="shared" si="2"/>
        <v>0</v>
      </c>
      <c r="F103" s="78"/>
      <c r="G103" s="53"/>
    </row>
    <row r="104" s="1" customFormat="1" ht="35.15" customHeight="1" spans="1:7">
      <c r="A104" s="73">
        <v>39</v>
      </c>
      <c r="B104" s="61" t="s">
        <v>288</v>
      </c>
      <c r="C104" s="61" t="s">
        <v>282</v>
      </c>
      <c r="D104" s="89">
        <v>2</v>
      </c>
      <c r="E104" s="90">
        <f t="shared" si="2"/>
        <v>2</v>
      </c>
      <c r="F104" s="78"/>
      <c r="G104" s="53"/>
    </row>
    <row r="105" s="1" customFormat="1" ht="35.15" customHeight="1" spans="1:7">
      <c r="A105" s="73">
        <v>40</v>
      </c>
      <c r="B105" s="61" t="s">
        <v>289</v>
      </c>
      <c r="C105" s="61" t="s">
        <v>282</v>
      </c>
      <c r="D105" s="89">
        <v>1</v>
      </c>
      <c r="E105" s="90">
        <f t="shared" si="2"/>
        <v>1</v>
      </c>
      <c r="F105" s="78"/>
      <c r="G105" s="53"/>
    </row>
    <row r="106" s="1" customFormat="1" ht="35.15" customHeight="1" spans="1:7">
      <c r="A106" s="73">
        <v>41</v>
      </c>
      <c r="B106" s="61" t="s">
        <v>290</v>
      </c>
      <c r="C106" s="61" t="s">
        <v>282</v>
      </c>
      <c r="D106" s="89">
        <v>1</v>
      </c>
      <c r="E106" s="90">
        <f t="shared" si="2"/>
        <v>1</v>
      </c>
      <c r="F106" s="78"/>
      <c r="G106" s="53"/>
    </row>
    <row r="107" s="1" customFormat="1" ht="35.15" customHeight="1" spans="1:7">
      <c r="A107" s="73">
        <v>42</v>
      </c>
      <c r="B107" s="61" t="s">
        <v>291</v>
      </c>
      <c r="C107" s="61" t="s">
        <v>282</v>
      </c>
      <c r="D107" s="89">
        <v>2</v>
      </c>
      <c r="E107" s="90">
        <f t="shared" si="2"/>
        <v>2</v>
      </c>
      <c r="F107" s="78"/>
      <c r="G107" s="53"/>
    </row>
    <row r="108" s="1" customFormat="1" ht="35.15" customHeight="1" spans="1:7">
      <c r="A108" s="73">
        <v>43</v>
      </c>
      <c r="B108" s="61" t="s">
        <v>292</v>
      </c>
      <c r="C108" s="61" t="s">
        <v>293</v>
      </c>
      <c r="D108" s="89">
        <v>4.5</v>
      </c>
      <c r="E108" s="90">
        <f t="shared" si="2"/>
        <v>4.5</v>
      </c>
      <c r="F108" s="78"/>
      <c r="G108" s="53"/>
    </row>
    <row r="109" s="1" customFormat="1" ht="35.15" customHeight="1" spans="1:7">
      <c r="A109" s="73">
        <v>44</v>
      </c>
      <c r="B109" s="61" t="s">
        <v>294</v>
      </c>
      <c r="C109" s="61" t="s">
        <v>293</v>
      </c>
      <c r="D109" s="89">
        <v>1</v>
      </c>
      <c r="E109" s="90">
        <f t="shared" si="2"/>
        <v>1</v>
      </c>
      <c r="F109" s="78"/>
      <c r="G109" s="53"/>
    </row>
    <row r="110" s="1" customFormat="1" ht="35.15" customHeight="1" spans="1:7">
      <c r="A110" s="73">
        <v>45</v>
      </c>
      <c r="B110" s="61" t="s">
        <v>295</v>
      </c>
      <c r="C110" s="61" t="s">
        <v>293</v>
      </c>
      <c r="D110" s="89">
        <v>2</v>
      </c>
      <c r="E110" s="90">
        <f t="shared" si="2"/>
        <v>2</v>
      </c>
      <c r="F110" s="78"/>
      <c r="G110" s="53"/>
    </row>
    <row r="111" s="1" customFormat="1" ht="35.15" customHeight="1" spans="1:7">
      <c r="A111" s="73">
        <v>46</v>
      </c>
      <c r="B111" s="61" t="s">
        <v>296</v>
      </c>
      <c r="C111" s="61" t="s">
        <v>293</v>
      </c>
      <c r="D111" s="89">
        <v>1.8</v>
      </c>
      <c r="E111" s="90">
        <f t="shared" si="2"/>
        <v>1.8</v>
      </c>
      <c r="F111" s="78"/>
      <c r="G111" s="53"/>
    </row>
    <row r="112" s="1" customFormat="1" ht="35.15" customHeight="1" spans="1:7">
      <c r="A112" s="73">
        <v>47</v>
      </c>
      <c r="B112" s="61" t="s">
        <v>297</v>
      </c>
      <c r="C112" s="61" t="s">
        <v>245</v>
      </c>
      <c r="D112" s="89">
        <v>1.1</v>
      </c>
      <c r="E112" s="90">
        <f t="shared" si="2"/>
        <v>1.1</v>
      </c>
      <c r="F112" s="78"/>
      <c r="G112" s="53"/>
    </row>
    <row r="113" s="1" customFormat="1" ht="35.15" customHeight="1" spans="1:7">
      <c r="A113" s="73">
        <v>48</v>
      </c>
      <c r="B113" s="61" t="s">
        <v>298</v>
      </c>
      <c r="C113" s="61" t="s">
        <v>245</v>
      </c>
      <c r="D113" s="89">
        <v>4.4</v>
      </c>
      <c r="E113" s="90">
        <f t="shared" si="2"/>
        <v>4.4</v>
      </c>
      <c r="F113" s="78"/>
      <c r="G113" s="53"/>
    </row>
    <row r="114" s="1" customFormat="1" ht="35.15" customHeight="1" spans="1:7">
      <c r="A114" s="73">
        <v>49</v>
      </c>
      <c r="B114" s="61" t="s">
        <v>299</v>
      </c>
      <c r="C114" s="61" t="s">
        <v>245</v>
      </c>
      <c r="D114" s="89">
        <v>1.4</v>
      </c>
      <c r="E114" s="90">
        <f t="shared" si="2"/>
        <v>1.4</v>
      </c>
      <c r="F114" s="78"/>
      <c r="G114" s="53"/>
    </row>
    <row r="115" s="1" customFormat="1" ht="35.15" customHeight="1" spans="1:7">
      <c r="A115" s="73">
        <v>50</v>
      </c>
      <c r="B115" s="61" t="s">
        <v>300</v>
      </c>
      <c r="C115" s="61" t="s">
        <v>245</v>
      </c>
      <c r="D115" s="89">
        <v>1.5</v>
      </c>
      <c r="E115" s="90">
        <f t="shared" si="2"/>
        <v>1.5</v>
      </c>
      <c r="F115" s="78"/>
      <c r="G115" s="53"/>
    </row>
    <row r="116" s="1" customFormat="1" ht="35.15" customHeight="1" spans="1:7">
      <c r="A116" s="73">
        <v>51</v>
      </c>
      <c r="B116" s="61" t="s">
        <v>301</v>
      </c>
      <c r="C116" s="61" t="s">
        <v>245</v>
      </c>
      <c r="D116" s="89">
        <v>1.8</v>
      </c>
      <c r="E116" s="90">
        <f t="shared" si="2"/>
        <v>1.8</v>
      </c>
      <c r="F116" s="78"/>
      <c r="G116" s="53"/>
    </row>
    <row r="117" s="1" customFormat="1" ht="35.15" customHeight="1" spans="1:7">
      <c r="A117" s="73">
        <v>52</v>
      </c>
      <c r="B117" s="61" t="s">
        <v>302</v>
      </c>
      <c r="C117" s="61" t="s">
        <v>245</v>
      </c>
      <c r="D117" s="89">
        <v>2</v>
      </c>
      <c r="E117" s="90">
        <f t="shared" si="2"/>
        <v>2</v>
      </c>
      <c r="F117" s="78"/>
      <c r="G117" s="53"/>
    </row>
    <row r="118" s="1" customFormat="1" ht="35.15" customHeight="1" spans="1:7">
      <c r="A118" s="73">
        <v>53</v>
      </c>
      <c r="B118" s="61" t="s">
        <v>303</v>
      </c>
      <c r="C118" s="61" t="s">
        <v>245</v>
      </c>
      <c r="D118" s="89">
        <v>2</v>
      </c>
      <c r="E118" s="90">
        <f t="shared" si="2"/>
        <v>2</v>
      </c>
      <c r="F118" s="78"/>
      <c r="G118" s="53"/>
    </row>
    <row r="119" s="1" customFormat="1" ht="35.15" customHeight="1" spans="1:7">
      <c r="A119" s="73">
        <v>54</v>
      </c>
      <c r="B119" s="61" t="s">
        <v>304</v>
      </c>
      <c r="C119" s="61" t="s">
        <v>245</v>
      </c>
      <c r="D119" s="89">
        <v>2.2</v>
      </c>
      <c r="E119" s="90">
        <f t="shared" si="2"/>
        <v>2.2</v>
      </c>
      <c r="F119" s="78"/>
      <c r="G119" s="53"/>
    </row>
    <row r="120" s="1" customFormat="1" ht="35.15" customHeight="1" spans="1:7">
      <c r="A120" s="73">
        <v>55</v>
      </c>
      <c r="B120" s="61" t="s">
        <v>305</v>
      </c>
      <c r="C120" s="61" t="s">
        <v>245</v>
      </c>
      <c r="D120" s="89">
        <v>2.6</v>
      </c>
      <c r="E120" s="90">
        <f t="shared" si="2"/>
        <v>2.6</v>
      </c>
      <c r="F120" s="78"/>
      <c r="G120" s="53"/>
    </row>
    <row r="121" s="1" customFormat="1" ht="35.15" customHeight="1" spans="1:7">
      <c r="A121" s="73">
        <v>56</v>
      </c>
      <c r="B121" s="61" t="s">
        <v>306</v>
      </c>
      <c r="C121" s="61" t="s">
        <v>249</v>
      </c>
      <c r="D121" s="89">
        <v>3</v>
      </c>
      <c r="E121" s="90">
        <f t="shared" si="2"/>
        <v>3</v>
      </c>
      <c r="F121" s="78"/>
      <c r="G121" s="53"/>
    </row>
    <row r="122" s="1" customFormat="1" ht="35.15" customHeight="1" spans="1:7">
      <c r="A122" s="73"/>
      <c r="B122" s="67" t="s">
        <v>61</v>
      </c>
      <c r="C122" s="68"/>
      <c r="D122" s="69">
        <f>SUM(D66:D121)</f>
        <v>1094.38</v>
      </c>
      <c r="E122" s="70">
        <f>SUM(E66:E121)</f>
        <v>1094.38</v>
      </c>
      <c r="F122" s="71">
        <f>SUM(F66:F121)</f>
        <v>0</v>
      </c>
      <c r="G122" s="53"/>
    </row>
    <row r="123" s="1" customFormat="1" ht="35.15" customHeight="1" spans="1:7">
      <c r="A123" s="66" t="s">
        <v>71</v>
      </c>
      <c r="B123" s="67" t="s">
        <v>307</v>
      </c>
      <c r="C123" s="68"/>
      <c r="D123" s="69"/>
      <c r="E123" s="87"/>
      <c r="F123" s="72"/>
      <c r="G123" s="53"/>
    </row>
    <row r="124" s="1" customFormat="1" ht="35.15" customHeight="1" spans="1:7">
      <c r="A124" s="73">
        <v>1</v>
      </c>
      <c r="B124" s="61" t="s">
        <v>308</v>
      </c>
      <c r="C124" s="61" t="s">
        <v>309</v>
      </c>
      <c r="D124" s="89">
        <v>50</v>
      </c>
      <c r="E124" s="90">
        <f>D124</f>
        <v>50</v>
      </c>
      <c r="F124" s="78"/>
      <c r="G124" s="53"/>
    </row>
    <row r="125" s="1" customFormat="1" ht="35.15" customHeight="1" spans="1:7">
      <c r="A125" s="73">
        <v>2</v>
      </c>
      <c r="B125" s="61" t="s">
        <v>310</v>
      </c>
      <c r="C125" s="61" t="s">
        <v>309</v>
      </c>
      <c r="D125" s="89">
        <v>176.17</v>
      </c>
      <c r="E125" s="90">
        <f t="shared" ref="E125:E146" si="3">D125</f>
        <v>176.17</v>
      </c>
      <c r="F125" s="78"/>
      <c r="G125" s="53"/>
    </row>
    <row r="126" s="1" customFormat="1" ht="35.15" customHeight="1" spans="1:11">
      <c r="A126" s="73">
        <v>3</v>
      </c>
      <c r="B126" s="61" t="s">
        <v>311</v>
      </c>
      <c r="C126" s="61" t="s">
        <v>309</v>
      </c>
      <c r="D126" s="89">
        <v>375.61</v>
      </c>
      <c r="E126" s="90">
        <f t="shared" si="3"/>
        <v>375.61</v>
      </c>
      <c r="F126" s="78"/>
      <c r="G126" s="53"/>
      <c r="H126" s="1"/>
      <c r="I126" s="85"/>
      <c r="J126" s="1"/>
      <c r="K126" s="85"/>
    </row>
    <row r="127" s="1" customFormat="1" ht="35.15" customHeight="1" spans="1:11">
      <c r="A127" s="73">
        <v>4</v>
      </c>
      <c r="B127" s="61" t="s">
        <v>312</v>
      </c>
      <c r="C127" s="61" t="s">
        <v>309</v>
      </c>
      <c r="D127" s="89">
        <v>63</v>
      </c>
      <c r="E127" s="90">
        <f t="shared" si="3"/>
        <v>63</v>
      </c>
      <c r="F127" s="78"/>
      <c r="G127" s="53"/>
      <c r="K127" s="85"/>
    </row>
    <row r="128" s="1" customFormat="1" ht="35.15" customHeight="1" spans="1:11">
      <c r="A128" s="73">
        <v>5</v>
      </c>
      <c r="B128" s="61" t="s">
        <v>313</v>
      </c>
      <c r="C128" s="61" t="s">
        <v>309</v>
      </c>
      <c r="D128" s="89">
        <v>43</v>
      </c>
      <c r="E128" s="90">
        <f t="shared" si="3"/>
        <v>43</v>
      </c>
      <c r="F128" s="78"/>
      <c r="G128" s="53"/>
      <c r="K128" s="85"/>
    </row>
    <row r="129" s="1" customFormat="1" ht="35.15" customHeight="1" spans="1:11">
      <c r="A129" s="73">
        <v>6</v>
      </c>
      <c r="B129" s="61" t="s">
        <v>314</v>
      </c>
      <c r="C129" s="61" t="s">
        <v>309</v>
      </c>
      <c r="D129" s="89">
        <v>182.03</v>
      </c>
      <c r="E129" s="90">
        <v>181.83</v>
      </c>
      <c r="F129" s="76">
        <f>D129-E129</f>
        <v>0.199999999999989</v>
      </c>
      <c r="G129" s="65"/>
      <c r="H129" s="1"/>
      <c r="I129" s="85"/>
      <c r="J129" s="1"/>
      <c r="K129" s="86"/>
    </row>
    <row r="130" s="1" customFormat="1" ht="35.15" customHeight="1" spans="1:9">
      <c r="A130" s="73">
        <v>7</v>
      </c>
      <c r="B130" s="61" t="s">
        <v>315</v>
      </c>
      <c r="C130" s="61" t="s">
        <v>309</v>
      </c>
      <c r="D130" s="89">
        <v>137.77</v>
      </c>
      <c r="E130" s="90">
        <f t="shared" si="3"/>
        <v>137.77</v>
      </c>
      <c r="F130" s="78"/>
      <c r="G130" s="53"/>
      <c r="H130" s="1"/>
      <c r="I130" s="85"/>
    </row>
    <row r="131" s="1" customFormat="1" ht="35.15" customHeight="1" spans="1:9">
      <c r="A131" s="73">
        <v>8</v>
      </c>
      <c r="B131" s="61" t="s">
        <v>243</v>
      </c>
      <c r="C131" s="61" t="s">
        <v>309</v>
      </c>
      <c r="D131" s="89">
        <v>53.54</v>
      </c>
      <c r="E131" s="90">
        <f t="shared" si="3"/>
        <v>53.54</v>
      </c>
      <c r="F131" s="78"/>
      <c r="G131" s="65"/>
      <c r="H131" s="1"/>
      <c r="I131" s="85"/>
    </row>
    <row r="132" s="1" customFormat="1" ht="35.15" customHeight="1" spans="1:7">
      <c r="A132" s="73">
        <v>9</v>
      </c>
      <c r="B132" s="61" t="s">
        <v>316</v>
      </c>
      <c r="C132" s="61" t="s">
        <v>309</v>
      </c>
      <c r="D132" s="89">
        <v>84.72</v>
      </c>
      <c r="E132" s="90">
        <f t="shared" si="3"/>
        <v>84.72</v>
      </c>
      <c r="F132" s="78"/>
      <c r="G132" s="53"/>
    </row>
    <row r="133" s="1" customFormat="1" ht="35.15" customHeight="1" spans="1:9">
      <c r="A133" s="73">
        <v>10</v>
      </c>
      <c r="B133" s="61" t="s">
        <v>317</v>
      </c>
      <c r="C133" s="61" t="s">
        <v>309</v>
      </c>
      <c r="D133" s="89">
        <v>251.18</v>
      </c>
      <c r="E133" s="90">
        <f t="shared" si="3"/>
        <v>251.18</v>
      </c>
      <c r="F133" s="78"/>
      <c r="G133" s="65"/>
      <c r="H133" s="1"/>
      <c r="I133" s="85"/>
    </row>
    <row r="134" s="1" customFormat="1" ht="35.15" customHeight="1" spans="1:9">
      <c r="A134" s="73">
        <v>11</v>
      </c>
      <c r="B134" s="61" t="s">
        <v>318</v>
      </c>
      <c r="C134" s="61" t="s">
        <v>309</v>
      </c>
      <c r="D134" s="89">
        <v>96.22</v>
      </c>
      <c r="E134" s="90">
        <f t="shared" si="3"/>
        <v>96.22</v>
      </c>
      <c r="F134" s="78"/>
      <c r="G134" s="65"/>
      <c r="H134" s="1"/>
      <c r="I134" s="85"/>
    </row>
    <row r="135" s="1" customFormat="1" ht="35.15" customHeight="1" spans="1:9">
      <c r="A135" s="73">
        <v>12</v>
      </c>
      <c r="B135" s="61" t="s">
        <v>237</v>
      </c>
      <c r="C135" s="61" t="s">
        <v>309</v>
      </c>
      <c r="D135" s="89">
        <v>253.29</v>
      </c>
      <c r="E135" s="90">
        <f t="shared" si="3"/>
        <v>253.29</v>
      </c>
      <c r="F135" s="78"/>
      <c r="G135" s="65"/>
      <c r="H135" s="1"/>
      <c r="I135" s="85"/>
    </row>
    <row r="136" s="1" customFormat="1" ht="35.15" customHeight="1" spans="1:7">
      <c r="A136" s="73">
        <v>13</v>
      </c>
      <c r="B136" s="61" t="s">
        <v>319</v>
      </c>
      <c r="C136" s="61" t="s">
        <v>309</v>
      </c>
      <c r="D136" s="89">
        <v>50</v>
      </c>
      <c r="E136" s="90">
        <f t="shared" si="3"/>
        <v>50</v>
      </c>
      <c r="F136" s="78"/>
      <c r="G136" s="53"/>
    </row>
    <row r="137" s="1" customFormat="1" ht="35.15" customHeight="1" spans="1:9">
      <c r="A137" s="73">
        <v>14</v>
      </c>
      <c r="B137" s="61" t="s">
        <v>232</v>
      </c>
      <c r="C137" s="61" t="s">
        <v>309</v>
      </c>
      <c r="D137" s="89">
        <v>108.13</v>
      </c>
      <c r="E137" s="90">
        <f t="shared" si="3"/>
        <v>108.13</v>
      </c>
      <c r="F137" s="78"/>
      <c r="G137" s="53"/>
      <c r="H137" s="1"/>
      <c r="I137" s="85"/>
    </row>
    <row r="138" s="1" customFormat="1" ht="35.15" customHeight="1" spans="1:7">
      <c r="A138" s="73">
        <v>15</v>
      </c>
      <c r="B138" s="61" t="s">
        <v>320</v>
      </c>
      <c r="C138" s="61" t="s">
        <v>309</v>
      </c>
      <c r="D138" s="89">
        <v>20</v>
      </c>
      <c r="E138" s="90">
        <f t="shared" si="3"/>
        <v>20</v>
      </c>
      <c r="F138" s="78"/>
      <c r="G138" s="53"/>
    </row>
    <row r="139" s="1" customFormat="1" ht="35.15" customHeight="1" spans="1:7">
      <c r="A139" s="73">
        <v>16</v>
      </c>
      <c r="B139" s="61" t="s">
        <v>321</v>
      </c>
      <c r="C139" s="61" t="s">
        <v>309</v>
      </c>
      <c r="D139" s="89">
        <v>93.13</v>
      </c>
      <c r="E139" s="90">
        <f t="shared" si="3"/>
        <v>93.13</v>
      </c>
      <c r="F139" s="78"/>
      <c r="G139" s="53"/>
    </row>
    <row r="140" s="1" customFormat="1" ht="35.15" customHeight="1" spans="1:7">
      <c r="A140" s="73">
        <v>17</v>
      </c>
      <c r="B140" s="61" t="s">
        <v>322</v>
      </c>
      <c r="C140" s="61" t="s">
        <v>323</v>
      </c>
      <c r="D140" s="91">
        <v>3</v>
      </c>
      <c r="E140" s="90">
        <f t="shared" si="3"/>
        <v>3</v>
      </c>
      <c r="F140" s="78"/>
      <c r="G140" s="53"/>
    </row>
    <row r="141" s="1" customFormat="1" ht="35.15" customHeight="1" spans="1:7">
      <c r="A141" s="73">
        <v>18</v>
      </c>
      <c r="B141" s="61" t="s">
        <v>324</v>
      </c>
      <c r="C141" s="61" t="s">
        <v>325</v>
      </c>
      <c r="D141" s="92">
        <v>8</v>
      </c>
      <c r="E141" s="90">
        <f t="shared" si="3"/>
        <v>8</v>
      </c>
      <c r="F141" s="78"/>
      <c r="G141" s="53"/>
    </row>
    <row r="142" s="1" customFormat="1" ht="35.15" customHeight="1" spans="1:7">
      <c r="A142" s="73">
        <v>19</v>
      </c>
      <c r="B142" s="61" t="s">
        <v>326</v>
      </c>
      <c r="C142" s="61" t="s">
        <v>325</v>
      </c>
      <c r="D142" s="92">
        <v>1</v>
      </c>
      <c r="E142" s="90">
        <f t="shared" si="3"/>
        <v>1</v>
      </c>
      <c r="F142" s="78"/>
      <c r="G142" s="53"/>
    </row>
    <row r="143" s="1" customFormat="1" ht="35.15" customHeight="1" spans="1:7">
      <c r="A143" s="73">
        <v>20</v>
      </c>
      <c r="B143" s="61" t="s">
        <v>327</v>
      </c>
      <c r="C143" s="61" t="s">
        <v>328</v>
      </c>
      <c r="D143" s="92">
        <v>11</v>
      </c>
      <c r="E143" s="90">
        <f t="shared" si="3"/>
        <v>11</v>
      </c>
      <c r="F143" s="78"/>
      <c r="G143" s="53"/>
    </row>
    <row r="144" s="1" customFormat="1" ht="35.15" customHeight="1" spans="1:7">
      <c r="A144" s="73">
        <v>21</v>
      </c>
      <c r="B144" s="61" t="s">
        <v>329</v>
      </c>
      <c r="C144" s="61" t="s">
        <v>330</v>
      </c>
      <c r="D144" s="93">
        <v>2.5</v>
      </c>
      <c r="E144" s="90">
        <f t="shared" si="3"/>
        <v>2.5</v>
      </c>
      <c r="F144" s="78"/>
      <c r="G144" s="53"/>
    </row>
    <row r="145" s="1" customFormat="1" ht="35.15" customHeight="1" spans="1:7">
      <c r="A145" s="73">
        <v>22</v>
      </c>
      <c r="B145" s="61" t="s">
        <v>331</v>
      </c>
      <c r="C145" s="61" t="s">
        <v>332</v>
      </c>
      <c r="D145" s="93">
        <v>1</v>
      </c>
      <c r="E145" s="90">
        <f t="shared" si="3"/>
        <v>1</v>
      </c>
      <c r="F145" s="78"/>
      <c r="G145" s="53"/>
    </row>
    <row r="146" s="1" customFormat="1" ht="35.15" customHeight="1" spans="1:7">
      <c r="A146" s="73">
        <v>23</v>
      </c>
      <c r="B146" s="61" t="s">
        <v>333</v>
      </c>
      <c r="C146" s="61" t="s">
        <v>332</v>
      </c>
      <c r="D146" s="94">
        <v>0.5</v>
      </c>
      <c r="E146" s="90">
        <f t="shared" si="3"/>
        <v>0.5</v>
      </c>
      <c r="F146" s="78"/>
      <c r="G146" s="53"/>
    </row>
    <row r="147" s="1" customFormat="1" ht="35.15" customHeight="1" spans="1:7">
      <c r="A147" s="95" t="s">
        <v>61</v>
      </c>
      <c r="B147" s="96"/>
      <c r="C147" s="97"/>
      <c r="D147" s="69">
        <f>SUM(D124:D146)</f>
        <v>2064.79</v>
      </c>
      <c r="E147" s="70">
        <f>SUM(E124:E146)</f>
        <v>2064.59</v>
      </c>
      <c r="F147" s="71">
        <f>SUM(F124:F146)</f>
        <v>0.199999999999989</v>
      </c>
      <c r="G147" s="53"/>
    </row>
    <row r="148" s="1" customFormat="1" ht="35.15" customHeight="1" spans="1:7">
      <c r="A148" s="98" t="s">
        <v>38</v>
      </c>
      <c r="B148" s="99"/>
      <c r="C148" s="100"/>
      <c r="D148" s="101">
        <f>D147+D122+D64+D59</f>
        <v>6873.92</v>
      </c>
      <c r="E148" s="102">
        <f>E147+E122+E64+E59</f>
        <v>6872.52</v>
      </c>
      <c r="F148" s="103">
        <f>F147+F122+F64+F59</f>
        <v>1.39999999999999</v>
      </c>
      <c r="G148" s="104"/>
    </row>
    <row r="149" s="1" customFormat="1" ht="35.15" customHeight="1" spans="1:7">
      <c r="A149" s="28"/>
      <c r="B149" s="29"/>
      <c r="C149" s="30"/>
      <c r="D149" s="105"/>
      <c r="E149" s="106"/>
      <c r="F149" s="31"/>
      <c r="G149" s="32"/>
    </row>
    <row r="150" s="1" customFormat="1" ht="35.15" customHeight="1" spans="1:7">
      <c r="A150" s="28"/>
      <c r="B150" s="29"/>
      <c r="C150" s="30"/>
      <c r="D150" s="105"/>
      <c r="E150" s="106"/>
      <c r="F150" s="31"/>
      <c r="G150" s="32"/>
    </row>
    <row r="151" s="1" customFormat="1" ht="35.15" customHeight="1" spans="1:7">
      <c r="A151" s="28"/>
      <c r="B151" s="29"/>
      <c r="C151" s="30"/>
      <c r="D151" s="105"/>
      <c r="E151" s="106"/>
      <c r="F151" s="31"/>
      <c r="G151" s="32"/>
    </row>
    <row r="152" ht="26.15" customHeight="1" spans="1:6">
      <c r="A152" s="33"/>
      <c r="B152" s="3"/>
      <c r="C152" s="3"/>
      <c r="D152" s="107"/>
      <c r="E152" s="108"/>
      <c r="F152" s="33"/>
    </row>
    <row r="153" ht="26.25" spans="1:6">
      <c r="A153" s="33"/>
      <c r="B153" s="109"/>
      <c r="C153" s="109"/>
      <c r="D153" s="110"/>
      <c r="E153" s="111"/>
      <c r="F153" s="6"/>
    </row>
    <row r="154" ht="26.25" spans="1:6">
      <c r="A154" s="33"/>
      <c r="B154" s="8"/>
      <c r="C154" s="8"/>
      <c r="D154" s="112"/>
      <c r="E154" s="113"/>
      <c r="F154" s="10"/>
    </row>
    <row r="155" ht="26.25" spans="1:6">
      <c r="A155" s="33"/>
      <c r="B155" s="8"/>
      <c r="C155" s="8"/>
      <c r="D155" s="114"/>
      <c r="E155" s="115"/>
      <c r="F155" s="10"/>
    </row>
    <row r="156" ht="26.25" spans="1:6">
      <c r="A156" s="33"/>
      <c r="B156" s="109"/>
      <c r="C156" s="109"/>
      <c r="D156" s="110"/>
      <c r="E156" s="111"/>
      <c r="F156" s="6"/>
    </row>
    <row r="157" spans="1:6">
      <c r="A157" s="33"/>
      <c r="B157" s="3"/>
      <c r="C157" s="3"/>
      <c r="D157" s="107"/>
      <c r="E157" s="108"/>
      <c r="F157" s="33"/>
    </row>
    <row r="158" spans="1:6">
      <c r="A158" s="33"/>
      <c r="B158" s="3"/>
      <c r="C158" s="3"/>
      <c r="D158" s="107"/>
      <c r="E158" s="108"/>
      <c r="F158" s="33"/>
    </row>
    <row r="159" spans="1:6">
      <c r="A159" s="33"/>
      <c r="B159" s="3"/>
      <c r="C159" s="3"/>
      <c r="D159" s="107"/>
      <c r="E159" s="108"/>
      <c r="F159" s="33"/>
    </row>
    <row r="160" spans="1:6">
      <c r="A160" s="33"/>
      <c r="B160" s="3"/>
      <c r="C160" s="3"/>
      <c r="D160" s="107"/>
      <c r="E160" s="108"/>
      <c r="F160" s="33"/>
    </row>
    <row r="161" spans="1:6">
      <c r="A161" s="33"/>
      <c r="B161" s="3"/>
      <c r="C161" s="3"/>
      <c r="D161" s="107"/>
      <c r="E161" s="108"/>
      <c r="F161" s="33"/>
    </row>
    <row r="162" spans="1:6">
      <c r="A162" s="33"/>
      <c r="B162" s="3"/>
      <c r="C162" s="3"/>
      <c r="D162" s="107"/>
      <c r="E162" s="108"/>
      <c r="F162" s="33"/>
    </row>
    <row r="163" spans="1:6">
      <c r="A163" s="33"/>
      <c r="B163" s="3"/>
      <c r="C163" s="3"/>
      <c r="D163" s="107"/>
      <c r="E163" s="108"/>
      <c r="F163" s="33"/>
    </row>
    <row r="164" spans="1:6">
      <c r="A164" s="33"/>
      <c r="B164" s="3"/>
      <c r="C164" s="3"/>
      <c r="D164" s="107"/>
      <c r="E164" s="108"/>
      <c r="F164" s="33"/>
    </row>
    <row r="165" spans="1:6">
      <c r="A165" s="33"/>
      <c r="B165" s="3"/>
      <c r="C165" s="3"/>
      <c r="D165" s="107"/>
      <c r="E165" s="108"/>
      <c r="F165" s="33"/>
    </row>
    <row r="166" spans="1:6">
      <c r="A166" s="33"/>
      <c r="B166" s="3"/>
      <c r="C166" s="3"/>
      <c r="D166" s="107"/>
      <c r="E166" s="108"/>
      <c r="F166" s="33"/>
    </row>
    <row r="167" spans="1:6">
      <c r="A167" s="33"/>
      <c r="B167" s="3"/>
      <c r="C167" s="3"/>
      <c r="D167" s="107"/>
      <c r="E167" s="108"/>
      <c r="F167" s="33"/>
    </row>
    <row r="168" spans="1:6">
      <c r="A168" s="33"/>
      <c r="B168" s="3"/>
      <c r="C168" s="3"/>
      <c r="D168" s="107"/>
      <c r="E168" s="108"/>
      <c r="F168" s="33"/>
    </row>
    <row r="169" spans="1:6">
      <c r="A169" s="33"/>
      <c r="B169" s="3"/>
      <c r="C169" s="3"/>
      <c r="D169" s="107"/>
      <c r="E169" s="108"/>
      <c r="F169" s="33"/>
    </row>
    <row r="170" spans="1:6">
      <c r="A170" s="33"/>
      <c r="B170" s="3"/>
      <c r="C170" s="3"/>
      <c r="D170" s="107"/>
      <c r="E170" s="108"/>
      <c r="F170" s="33"/>
    </row>
    <row r="171" spans="1:6">
      <c r="A171" s="33"/>
      <c r="B171" s="3"/>
      <c r="C171" s="3"/>
      <c r="D171" s="107"/>
      <c r="E171" s="108"/>
      <c r="F171" s="33"/>
    </row>
    <row r="172" spans="1:6">
      <c r="A172" s="33"/>
      <c r="B172" s="3"/>
      <c r="C172" s="3"/>
      <c r="D172" s="116"/>
      <c r="E172" s="108"/>
      <c r="F172" s="33"/>
    </row>
  </sheetData>
  <autoFilter xmlns:etc="http://www.wps.cn/officeDocument/2017/etCustomData" ref="A5:L148" etc:filterBottomFollowUsedRange="0">
    <extLst/>
  </autoFilter>
  <mergeCells count="5">
    <mergeCell ref="A4:B4"/>
    <mergeCell ref="K6:L6"/>
    <mergeCell ref="A147:C147"/>
    <mergeCell ref="A148:C148"/>
    <mergeCell ref="A1:G3"/>
  </mergeCells>
  <printOptions horizontalCentered="1"/>
  <pageMargins left="0.708661417322835" right="0.708661417322835" top="0.748031496062992" bottom="0.748031496062992" header="0.31496062992126" footer="0.31496062992126"/>
  <pageSetup paperSize="9" scale="34" orientation="portrait"/>
  <headerFooter scaleWithDoc="0">
    <oddHeader>&amp;L&amp;"宋体,常规"&amp;20附件9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="60" zoomScaleNormal="100" workbookViewId="0">
      <selection activeCell="F13" sqref="F13"/>
    </sheetView>
  </sheetViews>
  <sheetFormatPr defaultColWidth="9" defaultRowHeight="15" outlineLevelCol="7"/>
  <cols>
    <col min="1" max="1" width="8.75" customWidth="1"/>
    <col min="2" max="2" width="17.0833333333333" style="2" customWidth="1"/>
    <col min="3" max="3" width="21.25" style="3" customWidth="1"/>
    <col min="4" max="4" width="19.375" customWidth="1"/>
    <col min="5" max="5" width="18.75" customWidth="1"/>
    <col min="6" max="6" width="23.3333333333333" customWidth="1"/>
    <col min="7" max="7" width="59.5833333333333" customWidth="1"/>
    <col min="8" max="8" width="18" customWidth="1"/>
  </cols>
  <sheetData>
    <row r="1" ht="88" customHeight="1" spans="1:7">
      <c r="A1" s="4" t="s">
        <v>334</v>
      </c>
      <c r="B1" s="5"/>
      <c r="C1" s="5"/>
      <c r="D1" s="4"/>
      <c r="E1" s="4"/>
      <c r="F1" s="4"/>
      <c r="G1" s="4"/>
    </row>
    <row r="2" ht="71.25" customHeight="1" spans="1:7">
      <c r="A2" s="6" t="s">
        <v>174</v>
      </c>
      <c r="B2" s="7"/>
      <c r="C2" s="8"/>
      <c r="D2" s="9"/>
      <c r="E2" s="9"/>
      <c r="F2" s="10"/>
      <c r="G2" s="6"/>
    </row>
    <row r="3" ht="82" customHeight="1" spans="1:8">
      <c r="A3" s="11" t="s">
        <v>2</v>
      </c>
      <c r="B3" s="11" t="s">
        <v>44</v>
      </c>
      <c r="C3" s="11" t="s">
        <v>45</v>
      </c>
      <c r="D3" s="11" t="s">
        <v>46</v>
      </c>
      <c r="E3" s="11" t="s">
        <v>47</v>
      </c>
      <c r="F3" s="11" t="s">
        <v>48</v>
      </c>
      <c r="G3" s="11" t="s">
        <v>49</v>
      </c>
      <c r="H3" s="12"/>
    </row>
    <row r="4" ht="60" customHeight="1" spans="1:7">
      <c r="A4" s="13" t="s">
        <v>50</v>
      </c>
      <c r="B4" s="14" t="s">
        <v>335</v>
      </c>
      <c r="C4" s="14"/>
      <c r="D4" s="13"/>
      <c r="E4" s="15"/>
      <c r="F4" s="16"/>
      <c r="G4" s="13"/>
    </row>
    <row r="5" ht="60" customHeight="1" spans="1:8">
      <c r="A5" s="17">
        <v>1</v>
      </c>
      <c r="B5" s="18" t="s">
        <v>318</v>
      </c>
      <c r="C5" s="18" t="s">
        <v>336</v>
      </c>
      <c r="D5" s="19">
        <v>150</v>
      </c>
      <c r="E5" s="20">
        <f>D5</f>
        <v>150</v>
      </c>
      <c r="F5" s="21"/>
      <c r="G5" s="13"/>
      <c r="H5" s="22"/>
    </row>
    <row r="6" ht="60" customHeight="1" spans="1:8">
      <c r="A6" s="17"/>
      <c r="B6" s="18"/>
      <c r="C6" s="18"/>
      <c r="D6" s="19"/>
      <c r="E6" s="20"/>
      <c r="F6" s="21"/>
      <c r="G6" s="13"/>
      <c r="H6" s="23"/>
    </row>
    <row r="7" ht="60" customHeight="1" spans="1:7">
      <c r="A7" s="17"/>
      <c r="B7" s="18"/>
      <c r="C7" s="18"/>
      <c r="D7" s="19"/>
      <c r="E7" s="20"/>
      <c r="F7" s="13"/>
      <c r="G7" s="13"/>
    </row>
    <row r="8" ht="60" customHeight="1" spans="1:7">
      <c r="A8" s="24" t="s">
        <v>38</v>
      </c>
      <c r="B8" s="25"/>
      <c r="C8" s="26"/>
      <c r="D8" s="27">
        <f>SUM(D5:D7)</f>
        <v>150</v>
      </c>
      <c r="E8" s="27">
        <f>SUM(E5:E7)</f>
        <v>150</v>
      </c>
      <c r="F8" s="27"/>
      <c r="G8" s="13"/>
    </row>
    <row r="9" s="1" customFormat="1" ht="35.15" customHeight="1" spans="1:7">
      <c r="A9" s="28"/>
      <c r="B9" s="29"/>
      <c r="C9" s="30"/>
      <c r="D9" s="31"/>
      <c r="E9" s="31"/>
      <c r="F9" s="31"/>
      <c r="G9" s="32"/>
    </row>
    <row r="10" s="1" customFormat="1" ht="35.15" customHeight="1" spans="1:7">
      <c r="A10" s="28"/>
      <c r="B10" s="29"/>
      <c r="C10" s="30"/>
      <c r="D10" s="31"/>
      <c r="E10" s="31"/>
      <c r="F10" s="31"/>
      <c r="G10" s="32"/>
    </row>
    <row r="11" s="1" customFormat="1" ht="35.15" customHeight="1" spans="1:7">
      <c r="A11" s="28"/>
      <c r="B11" s="29"/>
      <c r="C11" s="30"/>
      <c r="D11" s="31"/>
      <c r="E11" s="31"/>
      <c r="F11" s="31"/>
      <c r="G11" s="32"/>
    </row>
    <row r="12" ht="26.15" customHeight="1" spans="1:6">
      <c r="A12" s="33"/>
      <c r="B12" s="2"/>
      <c r="C12" s="3"/>
      <c r="D12" s="33"/>
      <c r="E12" s="33"/>
      <c r="F12" s="33"/>
    </row>
    <row r="13" ht="33.75" spans="1:6">
      <c r="A13" s="33"/>
      <c r="B13" s="34"/>
      <c r="C13" s="35"/>
      <c r="D13" s="36"/>
      <c r="E13" s="36"/>
      <c r="F13" s="36"/>
    </row>
    <row r="14" ht="33.75" spans="1:6">
      <c r="A14" s="33"/>
      <c r="B14" s="34"/>
      <c r="C14" s="35"/>
      <c r="D14" s="36"/>
      <c r="E14" s="36"/>
      <c r="F14" s="36"/>
    </row>
    <row r="15" ht="33.75" spans="1:6">
      <c r="A15" s="33"/>
      <c r="B15" s="34"/>
      <c r="C15" s="35"/>
      <c r="D15" s="36"/>
      <c r="E15" s="36"/>
      <c r="F15" s="36"/>
    </row>
    <row r="16" ht="33.75" spans="1:6">
      <c r="A16" s="33"/>
      <c r="B16" s="34"/>
      <c r="C16" s="35"/>
      <c r="D16" s="36"/>
      <c r="E16" s="36"/>
      <c r="F16" s="36"/>
    </row>
    <row r="17" spans="1:6">
      <c r="A17" s="33"/>
      <c r="B17" s="2"/>
      <c r="C17" s="3"/>
      <c r="D17" s="33"/>
      <c r="E17" s="33"/>
      <c r="F17" s="33"/>
    </row>
    <row r="18" spans="1:6">
      <c r="A18" s="33"/>
      <c r="B18" s="2"/>
      <c r="C18" s="3"/>
      <c r="D18" s="33"/>
      <c r="E18" s="33"/>
      <c r="F18" s="33"/>
    </row>
    <row r="19" spans="1:6">
      <c r="A19" s="33"/>
      <c r="B19" s="2"/>
      <c r="C19" s="3"/>
      <c r="D19" s="33"/>
      <c r="E19" s="33"/>
      <c r="F19" s="33"/>
    </row>
    <row r="20" spans="1:6">
      <c r="A20" s="33"/>
      <c r="B20" s="2"/>
      <c r="C20" s="3"/>
      <c r="D20" s="33"/>
      <c r="E20" s="33"/>
      <c r="F20" s="33"/>
    </row>
    <row r="21" spans="1:6">
      <c r="A21" s="33"/>
      <c r="B21" s="2"/>
      <c r="C21" s="3"/>
      <c r="D21" s="33"/>
      <c r="E21" s="33"/>
      <c r="F21" s="33"/>
    </row>
    <row r="22" spans="1:6">
      <c r="A22" s="33"/>
      <c r="B22" s="2"/>
      <c r="C22" s="3"/>
      <c r="D22" s="33"/>
      <c r="E22" s="33"/>
      <c r="F22" s="33"/>
    </row>
    <row r="23" spans="1:6">
      <c r="A23" s="33"/>
      <c r="B23" s="2"/>
      <c r="C23" s="3"/>
      <c r="D23" s="33"/>
      <c r="E23" s="33"/>
      <c r="F23" s="33"/>
    </row>
    <row r="24" spans="1:6">
      <c r="A24" s="33"/>
      <c r="B24" s="2"/>
      <c r="C24" s="3"/>
      <c r="D24" s="33"/>
      <c r="E24" s="33"/>
      <c r="F24" s="33"/>
    </row>
    <row r="25" spans="1:6">
      <c r="A25" s="33"/>
      <c r="B25" s="2"/>
      <c r="C25" s="3"/>
      <c r="D25" s="33"/>
      <c r="E25" s="33"/>
      <c r="F25" s="33"/>
    </row>
    <row r="26" spans="1:6">
      <c r="A26" s="33"/>
      <c r="B26" s="2"/>
      <c r="C26" s="3"/>
      <c r="D26" s="33"/>
      <c r="E26" s="33"/>
      <c r="F26" s="33"/>
    </row>
    <row r="27" spans="1:6">
      <c r="A27" s="33"/>
      <c r="B27" s="2"/>
      <c r="C27" s="3"/>
      <c r="D27" s="33"/>
      <c r="E27" s="33"/>
      <c r="F27" s="33"/>
    </row>
    <row r="28" spans="1:6">
      <c r="A28" s="33"/>
      <c r="B28" s="2"/>
      <c r="C28" s="3"/>
      <c r="D28" s="33"/>
      <c r="E28" s="33"/>
      <c r="F28" s="33"/>
    </row>
    <row r="29" spans="1:6">
      <c r="A29" s="33"/>
      <c r="B29" s="2"/>
      <c r="C29" s="3"/>
      <c r="D29" s="33"/>
      <c r="E29" s="33"/>
      <c r="F29" s="33"/>
    </row>
    <row r="30" spans="1:6">
      <c r="A30" s="33"/>
      <c r="B30" s="2"/>
      <c r="C30" s="3"/>
      <c r="D30" s="33"/>
      <c r="E30" s="33"/>
      <c r="F30" s="33"/>
    </row>
    <row r="31" spans="1:6">
      <c r="A31" s="33"/>
      <c r="B31" s="2"/>
      <c r="C31" s="3"/>
      <c r="D31" s="33"/>
      <c r="E31" s="33"/>
      <c r="F31" s="33"/>
    </row>
    <row r="32" spans="1:6">
      <c r="A32" s="33"/>
      <c r="B32" s="2"/>
      <c r="C32" s="3"/>
      <c r="D32" s="33"/>
      <c r="E32" s="33"/>
      <c r="F32" s="33"/>
    </row>
  </sheetData>
  <mergeCells count="3">
    <mergeCell ref="A1:G1"/>
    <mergeCell ref="A2:B2"/>
    <mergeCell ref="A8:C8"/>
  </mergeCells>
  <printOptions horizontalCentered="1"/>
  <pageMargins left="0.708661417322835" right="0.708661417322835" top="0.748031496062992" bottom="0.748031496062992" header="0.31496062992126" footer="0.31496062992126"/>
  <pageSetup paperSize="9" scale="40" orientation="landscape"/>
  <headerFooter scaleWithDoc="0">
    <oddHeader>&amp;L&amp;"宋体,常规"&amp;20附件10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Sheet10</vt:lpstr>
      <vt:lpstr>泰山街道核查明细表</vt:lpstr>
      <vt:lpstr>盘城街道核查明细表</vt:lpstr>
      <vt:lpstr>长芦街道核查明细表</vt:lpstr>
      <vt:lpstr>葛塘街道核查明细表-小麦还田</vt:lpstr>
      <vt:lpstr>葛塘街道核查明细表-油菜还田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金雨 姚</dc:creator>
  <cp:lastModifiedBy>刘威</cp:lastModifiedBy>
  <dcterms:created xsi:type="dcterms:W3CDTF">2024-07-18T07:18:00Z</dcterms:created>
  <cp:lastPrinted>2024-08-09T01:01:00Z</cp:lastPrinted>
  <dcterms:modified xsi:type="dcterms:W3CDTF">2024-08-12T08:39:03Z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98360595A3B74EEFA44AECB9B25D9473_12</vt:lpwstr>
  </property>
  <property fmtid="{D5CDD505-2E9C-101B-9397-08002B2CF9AE}" pid="3" name="KSOProductBuildVer">
    <vt:lpwstr>2052-12.1.0.17827</vt:lpwstr>
  </property>
</Properties>
</file>